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40" windowWidth="9720" windowHeight="7200" tabRatio="601" activeTab="2"/>
  </bookViews>
  <sheets>
    <sheet name="1" sheetId="26" r:id="rId1"/>
    <sheet name="2" sheetId="2" r:id="rId2"/>
    <sheet name="3" sheetId="24" r:id="rId3"/>
    <sheet name="4" sheetId="12" r:id="rId4"/>
    <sheet name="5" sheetId="30" r:id="rId5"/>
  </sheets>
  <calcPr calcId="124519"/>
</workbook>
</file>

<file path=xl/calcChain.xml><?xml version="1.0" encoding="utf-8"?>
<calcChain xmlns="http://schemas.openxmlformats.org/spreadsheetml/2006/main">
  <c r="D53" i="24"/>
  <c r="F31"/>
  <c r="E31"/>
  <c r="D31"/>
  <c r="C31"/>
  <c r="G40"/>
  <c r="H40"/>
  <c r="G39"/>
  <c r="H39"/>
  <c r="G38"/>
  <c r="H38"/>
  <c r="F53" l="1"/>
  <c r="E53"/>
  <c r="F26"/>
  <c r="G25"/>
  <c r="H25"/>
  <c r="E26"/>
  <c r="D26"/>
  <c r="C26"/>
  <c r="F27"/>
  <c r="E27"/>
  <c r="G33"/>
  <c r="H18"/>
  <c r="G18"/>
  <c r="D27"/>
  <c r="H21"/>
  <c r="F19"/>
  <c r="E19"/>
  <c r="D19"/>
  <c r="C19"/>
  <c r="E13" i="26"/>
  <c r="E18" s="1"/>
  <c r="D13"/>
  <c r="D18" s="1"/>
  <c r="H24" i="24"/>
  <c r="G24"/>
  <c r="H23"/>
  <c r="G23"/>
  <c r="G52"/>
  <c r="H52"/>
  <c r="C53"/>
  <c r="H30"/>
  <c r="G30"/>
  <c r="H29"/>
  <c r="G29"/>
  <c r="E20" i="2"/>
  <c r="F19"/>
  <c r="G19"/>
  <c r="D20"/>
  <c r="C20"/>
  <c r="G46" i="24"/>
  <c r="H46"/>
  <c r="G47"/>
  <c r="H47"/>
  <c r="G48"/>
  <c r="H48"/>
  <c r="G49"/>
  <c r="H49"/>
  <c r="G50"/>
  <c r="H50"/>
  <c r="G51"/>
  <c r="H51"/>
  <c r="G12"/>
  <c r="H12"/>
  <c r="G13"/>
  <c r="H13"/>
  <c r="G14"/>
  <c r="H14"/>
  <c r="G15"/>
  <c r="H15"/>
  <c r="G16"/>
  <c r="H16"/>
  <c r="G17"/>
  <c r="H17"/>
  <c r="G20"/>
  <c r="H20"/>
  <c r="G21"/>
  <c r="G22"/>
  <c r="H22"/>
  <c r="H37"/>
  <c r="G37"/>
  <c r="H36"/>
  <c r="G36"/>
  <c r="H35"/>
  <c r="G35"/>
  <c r="H34"/>
  <c r="G34"/>
  <c r="H33"/>
  <c r="H32"/>
  <c r="G32"/>
  <c r="H28"/>
  <c r="G28"/>
  <c r="G17" i="2"/>
  <c r="F17"/>
  <c r="H11" i="24"/>
  <c r="G11"/>
  <c r="F17" i="26"/>
  <c r="G17"/>
  <c r="F16"/>
  <c r="G16"/>
  <c r="G15"/>
  <c r="F15"/>
  <c r="G12" i="2"/>
  <c r="H45" i="24"/>
  <c r="G45"/>
  <c r="F13" i="2"/>
  <c r="G13"/>
  <c r="F14"/>
  <c r="G14"/>
  <c r="F15"/>
  <c r="G15"/>
  <c r="F16"/>
  <c r="G16"/>
  <c r="F18"/>
  <c r="G18"/>
  <c r="F12"/>
  <c r="B11"/>
  <c r="C11" s="1"/>
  <c r="D11" s="1"/>
  <c r="E11" s="1"/>
  <c r="F11" s="1"/>
  <c r="G11" s="1"/>
  <c r="E10" i="24" l="1"/>
  <c r="C10"/>
  <c r="G19"/>
  <c r="H19"/>
  <c r="F10"/>
  <c r="F41" s="1"/>
  <c r="D10"/>
  <c r="D41" s="1"/>
  <c r="G26"/>
  <c r="H26"/>
  <c r="E24" i="2"/>
  <c r="G31" i="24"/>
  <c r="H27"/>
  <c r="H53"/>
  <c r="F13" i="26"/>
  <c r="G20" i="2"/>
  <c r="F20"/>
  <c r="G18" i="26"/>
  <c r="G13"/>
  <c r="C18"/>
  <c r="F18" s="1"/>
  <c r="E41" i="24" l="1"/>
  <c r="E55" s="1"/>
  <c r="H10"/>
  <c r="H41" s="1"/>
  <c r="F55"/>
  <c r="F57" s="1"/>
  <c r="G10"/>
  <c r="G27"/>
  <c r="G41" l="1"/>
  <c r="G53"/>
  <c r="D55"/>
  <c r="C27"/>
  <c r="C41" s="1"/>
  <c r="C55" s="1"/>
</calcChain>
</file>

<file path=xl/sharedStrings.xml><?xml version="1.0" encoding="utf-8"?>
<sst xmlns="http://schemas.openxmlformats.org/spreadsheetml/2006/main" count="161" uniqueCount="120">
  <si>
    <t>№ п/п</t>
  </si>
  <si>
    <t>№№ п/п</t>
  </si>
  <si>
    <t>сумма</t>
  </si>
  <si>
    <t>%</t>
  </si>
  <si>
    <t>Всего расходов</t>
  </si>
  <si>
    <t>ДЕФИЦИТ(-), ПРОФИЦИТ(+)</t>
  </si>
  <si>
    <t>ИСТОЧНИКИ ВНУТРЕННЕГО ФИНАНСИРОВАНИЯ ДЕФИЦИТА БЮДЖЕТА - всего,</t>
  </si>
  <si>
    <t xml:space="preserve">Наименование </t>
  </si>
  <si>
    <t>РАСХОДЫ</t>
  </si>
  <si>
    <t>План на отчетный период с учетом изменений</t>
  </si>
  <si>
    <t>Фактическое исполнение</t>
  </si>
  <si>
    <t>Процент исполнения к отчетному периоду</t>
  </si>
  <si>
    <t>ВСЕГО</t>
  </si>
  <si>
    <t>тыс.рублей</t>
  </si>
  <si>
    <t>в том числе:</t>
  </si>
  <si>
    <t>тыс. руб.</t>
  </si>
  <si>
    <t>Наименование получателя гарантий</t>
  </si>
  <si>
    <t xml:space="preserve">Основание для предоставления гарантии </t>
  </si>
  <si>
    <t>Сумма предостав-
ленной гарантии</t>
  </si>
  <si>
    <t>в том числе со сроком погашения задолженности в пределах отчетного периода</t>
  </si>
  <si>
    <t>Сроки гашения задолженности</t>
  </si>
  <si>
    <t>Сведения о гашении задолженности за отчетный период</t>
  </si>
  <si>
    <t>Сумма гарантии на конец отчетного периода</t>
  </si>
  <si>
    <t>окончательный срок</t>
  </si>
  <si>
    <t>в отчетном периоде</t>
  </si>
  <si>
    <t>Всего</t>
  </si>
  <si>
    <t>х</t>
  </si>
  <si>
    <t>Дата</t>
  </si>
  <si>
    <t>№ документа</t>
  </si>
  <si>
    <t>Наименование распорядителей, получателей бюджетных средств</t>
  </si>
  <si>
    <t>Наименование расходов</t>
  </si>
  <si>
    <t>Код</t>
  </si>
  <si>
    <t>Наименование групп, подгрупп, статей и подстатей доходов</t>
  </si>
  <si>
    <t xml:space="preserve">ВСЕГО ДОХОДОВ </t>
  </si>
  <si>
    <t>Утверждено по бюджету на год</t>
  </si>
  <si>
    <t>Процент исполнения к году</t>
  </si>
  <si>
    <t>Раздел, подраздел</t>
  </si>
  <si>
    <t xml:space="preserve">ВСЕГО РАСХОДОВ </t>
  </si>
  <si>
    <t>ДЕФИЦИТ (-), ПРОФИЦИТ (+)</t>
  </si>
  <si>
    <t>Процент исполнения к годовому плану</t>
  </si>
  <si>
    <t xml:space="preserve">Утверждено по бюджету с учетом изменений </t>
  </si>
  <si>
    <t>Утверждено по бюджету на год с учетом изменений</t>
  </si>
  <si>
    <t>План на отчетный период  с учетом изменений</t>
  </si>
  <si>
    <t>8 (гр.7/гр.4)</t>
  </si>
  <si>
    <t>9 (гр.7/гр.6)</t>
  </si>
  <si>
    <t>Исполнение бюджета поселения</t>
  </si>
  <si>
    <t>Выделено по распоряжению главы поселения</t>
  </si>
  <si>
    <t>Фактическое финансирование финотделом</t>
  </si>
  <si>
    <t>Общегосударственные вопросы</t>
  </si>
  <si>
    <t>Национальная оборона</t>
  </si>
  <si>
    <t>Национальная экономика</t>
  </si>
  <si>
    <t>Жилищно-коммунальное хозяйство</t>
  </si>
  <si>
    <t>Социальная политика</t>
  </si>
  <si>
    <t>Налог на доходы физических лиц</t>
  </si>
  <si>
    <t>Налог на имущество физических лиц</t>
  </si>
  <si>
    <t>Земельный налог (по обязательствам, возникшим до 01.01.2006 года)</t>
  </si>
  <si>
    <t>Доходы получаемые в виде арендной платы за земельные участки</t>
  </si>
  <si>
    <t>Доходы от сдачи в аренду имущества</t>
  </si>
  <si>
    <t>0100</t>
  </si>
  <si>
    <t>0200</t>
  </si>
  <si>
    <t>0400</t>
  </si>
  <si>
    <t>0500</t>
  </si>
  <si>
    <t>0800</t>
  </si>
  <si>
    <t>1000</t>
  </si>
  <si>
    <t>Прочие неналоговые доходы</t>
  </si>
  <si>
    <t>Государственная пошлина от совершения нотариальных действий</t>
  </si>
  <si>
    <t>1100</t>
  </si>
  <si>
    <t>Х</t>
  </si>
  <si>
    <t>неналоговые</t>
  </si>
  <si>
    <t>Безвозмездные поступления</t>
  </si>
  <si>
    <t>налоговые</t>
  </si>
  <si>
    <t>Налоговые и неналоговые доходы</t>
  </si>
  <si>
    <t>Культура и кинематография</t>
  </si>
  <si>
    <t>Физическая культура и спорт</t>
  </si>
  <si>
    <t>Прочие поступления от использования имущества</t>
  </si>
  <si>
    <t>Возврат остатков субсидий, субвенций и иных межбюджетных трансфертов, имеющих целевое назначение, прошлых лет</t>
  </si>
  <si>
    <t>НАЛОГОВЫЕ И НЕНАЛОГОВЫЕ ДОХОДЫ</t>
  </si>
  <si>
    <t>БЕЗВОЗМЕЗДНЫЕ ПОСТУПЛЕНИЯ</t>
  </si>
  <si>
    <t xml:space="preserve">                                                                                                                                                                                 </t>
  </si>
  <si>
    <t>Налоги на товары (работы, услуги), реализуемые на территории Российской Федерации</t>
  </si>
  <si>
    <t>Земельный налог с организаций</t>
  </si>
  <si>
    <t>Земельный налог с физических лиц</t>
  </si>
  <si>
    <t>Субвенции бюджетам сельских поселений на осуществление первичного воинского учета на территорях, где отсутствуют военные комиссариаты</t>
  </si>
  <si>
    <t>Прочие доходы от компенсации затрат бюджетов сельских поселений</t>
  </si>
  <si>
    <t xml:space="preserve">к постановлению </t>
  </si>
  <si>
    <t>Отчет об исполнении доходной части бюджета Высокоярского сельского поселения</t>
  </si>
  <si>
    <t xml:space="preserve"> План на отчетный период с учетом изменений</t>
  </si>
  <si>
    <t>Процент исполнения к годовому плану гр. 5 / гр. 3</t>
  </si>
  <si>
    <t>Процент исполнения к отчетному периоду  гр. 5 / гр. 4</t>
  </si>
  <si>
    <t>Межбюджетные трансферты</t>
  </si>
  <si>
    <r>
      <t>Остаток средств на счетах на отчетную дату -10,0</t>
    </r>
    <r>
      <rPr>
        <b/>
        <sz val="10"/>
        <rFont val="Times New Roman Cyr"/>
        <charset val="204"/>
      </rPr>
      <t xml:space="preserve"> тыс. рублей</t>
    </r>
  </si>
  <si>
    <t xml:space="preserve">Дотации на выравнивание бюджетной обеспеченности </t>
  </si>
  <si>
    <t>Субвенции бюджетам сельских поселений на предоставление жилых помещений детям-сиротам и детям, оставшихся без попечения родителей, лицам из их числа по договорам найма специализированных жилых помещений</t>
  </si>
  <si>
    <t>на сбалансированность бюджетов сельских поселений</t>
  </si>
  <si>
    <t>на уплату налога на имущество организаций</t>
  </si>
  <si>
    <t>на обеспечение условий для развития физической культуры и массового спорта</t>
  </si>
  <si>
    <t>на капитальный ремонт и (или) ремонт автомобильных дорог общего пользования местного значения</t>
  </si>
  <si>
    <t>1400</t>
  </si>
  <si>
    <t xml:space="preserve">Приложение  </t>
  </si>
  <si>
    <t xml:space="preserve">Приложение </t>
  </si>
  <si>
    <t xml:space="preserve"> рублей</t>
  </si>
  <si>
    <t>Итого налоговые доходы</t>
  </si>
  <si>
    <t>Итого неналоговые доходы</t>
  </si>
  <si>
    <t>рублей</t>
  </si>
  <si>
    <t>Прочие межбюджетные трансферты, передаваемые бюджетам поселений всего, в том числе:</t>
  </si>
  <si>
    <t>Единый сельскохозяйственный налог</t>
  </si>
  <si>
    <t>Отчет об использовании средств резервного фонда по состоянию на 01.10.2020года.</t>
  </si>
  <si>
    <t>Иные межбюджетные трансферты на исполнение судебных актов по обращению взыскания на средства областного бюджета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</si>
  <si>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</si>
  <si>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 на 01.04.2021 года</t>
  </si>
  <si>
    <t>от 05.04.2021 № 49</t>
  </si>
  <si>
    <t>Отчет об исполнении расходной части  бюджета Высокоярского сельского поселения  по состоянию на 01.04.2021 года.</t>
  </si>
  <si>
    <t xml:space="preserve"> на проведение кадастровых работ по оформлению земельных участков в собственность муницпальных образований</t>
  </si>
  <si>
    <t xml:space="preserve"> на реализацию мероприятий муниципальной программы "Патриотическое воспитание граждан Бакчарского района на 2021-2026 годы"</t>
  </si>
  <si>
    <t xml:space="preserve"> на оказание помощи в ремонте и (или) переустройстве жилых помещений граждан,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годах, из числа: участников и инвалидов Великой Отечественной войны 1941-1945 годов; тружеников тыла военных лет, лиц, награжденных знаком "Жителю блокадного Ленинграда"; бывших несовершеннолетних узников концлагерей; вдов погибших (умерших) участников Великой Отечественной войны 1941-1945 годов, не вступивших в повторный брак</t>
  </si>
  <si>
    <t xml:space="preserve">Отчет об исполнении бюджета Высокоярского сельского поселения  по состоянию на 01.04.2021 года.
</t>
  </si>
  <si>
    <r>
      <t>Предусмотрено в бюджете поселения на 2021 год -10,0</t>
    </r>
    <r>
      <rPr>
        <b/>
        <sz val="10"/>
        <rFont val="Times New Roman Cyr"/>
        <charset val="204"/>
      </rPr>
      <t xml:space="preserve"> тыс.рублей</t>
    </r>
  </si>
  <si>
    <r>
      <t xml:space="preserve">Всего расходы за счет средств резервного фонда </t>
    </r>
    <r>
      <rPr>
        <b/>
        <sz val="10"/>
        <rFont val="Times New Roman Cyr"/>
        <charset val="204"/>
      </rPr>
      <t>в  1 квартале 2021г. не осуществлялись</t>
    </r>
  </si>
  <si>
    <t>Отчет о муниципальных гарантиях по состоянию на 01.04.2021 года.</t>
  </si>
  <si>
    <t>от 05.07.2021  №82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</si>
</sst>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0"/>
      <name val="Arial"/>
    </font>
    <font>
      <sz val="10"/>
      <name val="Arial"/>
      <family val="2"/>
      <charset val="204"/>
    </font>
    <font>
      <sz val="10"/>
      <name val="Times New Roman Cyr"/>
      <family val="1"/>
      <charset val="204"/>
    </font>
    <font>
      <sz val="10"/>
      <name val="Times New Roman"/>
      <family val="1"/>
    </font>
    <font>
      <sz val="10"/>
      <name val="Times New Roman"/>
      <family val="1"/>
      <charset val="204"/>
    </font>
    <font>
      <b/>
      <sz val="10"/>
      <name val="Times New Roman Cyr"/>
      <family val="1"/>
      <charset val="204"/>
    </font>
    <font>
      <sz val="10"/>
      <color indexed="12"/>
      <name val="Times New Roman Cyr"/>
      <family val="1"/>
      <charset val="204"/>
    </font>
    <font>
      <b/>
      <sz val="10"/>
      <name val="Times New Roman"/>
      <family val="1"/>
    </font>
    <font>
      <sz val="10"/>
      <name val="Arial Cyr"/>
      <charset val="204"/>
    </font>
    <font>
      <b/>
      <sz val="10"/>
      <name val="Times New Roman Cyr"/>
      <charset val="204"/>
    </font>
    <font>
      <b/>
      <sz val="10"/>
      <name val="Times New Roman"/>
      <family val="1"/>
      <charset val="204"/>
    </font>
    <font>
      <sz val="10"/>
      <name val="Times New Roman Cyr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Continuous" vertical="top" wrapText="1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wrapText="1"/>
    </xf>
    <xf numFmtId="0" fontId="6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4" fillId="0" borderId="0" xfId="0" applyFont="1" applyAlignment="1">
      <alignment vertical="top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/>
    <xf numFmtId="0" fontId="10" fillId="0" borderId="0" xfId="0" applyFont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4" fillId="0" borderId="1" xfId="0" applyFont="1" applyBorder="1"/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justify" wrapText="1"/>
    </xf>
    <xf numFmtId="0" fontId="4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0" xfId="0" applyFont="1"/>
    <xf numFmtId="0" fontId="10" fillId="0" borderId="2" xfId="0" applyFont="1" applyBorder="1" applyAlignment="1">
      <alignment horizontal="center"/>
    </xf>
    <xf numFmtId="0" fontId="4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wrapText="1"/>
    </xf>
    <xf numFmtId="0" fontId="4" fillId="0" borderId="0" xfId="0" applyFont="1" applyAlignment="1">
      <alignment horizontal="center" wrapText="1"/>
    </xf>
    <xf numFmtId="0" fontId="10" fillId="0" borderId="3" xfId="0" applyFont="1" applyBorder="1" applyAlignment="1">
      <alignment wrapText="1"/>
    </xf>
    <xf numFmtId="0" fontId="10" fillId="0" borderId="0" xfId="0" applyFont="1" applyAlignment="1">
      <alignment wrapText="1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9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164" fontId="2" fillId="0" borderId="3" xfId="0" applyNumberFormat="1" applyFont="1" applyBorder="1" applyAlignment="1">
      <alignment horizontal="center" vertical="top"/>
    </xf>
    <xf numFmtId="0" fontId="2" fillId="0" borderId="3" xfId="0" applyFont="1" applyBorder="1" applyAlignment="1">
      <alignment vertical="top"/>
    </xf>
    <xf numFmtId="0" fontId="4" fillId="0" borderId="3" xfId="0" applyFont="1" applyBorder="1" applyAlignment="1">
      <alignment horizontal="center" vertical="top" wrapText="1"/>
    </xf>
    <xf numFmtId="0" fontId="3" fillId="2" borderId="0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0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/>
    </xf>
    <xf numFmtId="0" fontId="12" fillId="0" borderId="0" xfId="0" applyFont="1"/>
    <xf numFmtId="0" fontId="12" fillId="2" borderId="0" xfId="0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wrapText="1"/>
    </xf>
    <xf numFmtId="2" fontId="10" fillId="0" borderId="3" xfId="0" applyNumberFormat="1" applyFont="1" applyBorder="1" applyAlignment="1">
      <alignment wrapText="1"/>
    </xf>
    <xf numFmtId="2" fontId="5" fillId="0" borderId="1" xfId="1" applyNumberFormat="1" applyFont="1" applyBorder="1"/>
    <xf numFmtId="2" fontId="2" fillId="0" borderId="1" xfId="1" applyNumberFormat="1" applyFont="1" applyBorder="1" applyAlignment="1"/>
    <xf numFmtId="2" fontId="10" fillId="0" borderId="3" xfId="0" applyNumberFormat="1" applyFont="1" applyBorder="1" applyAlignment="1">
      <alignment horizontal="right" vertical="top"/>
    </xf>
    <xf numFmtId="2" fontId="4" fillId="0" borderId="3" xfId="0" applyNumberFormat="1" applyFont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left" vertical="top" wrapText="1"/>
    </xf>
    <xf numFmtId="2" fontId="4" fillId="0" borderId="3" xfId="0" applyNumberFormat="1" applyFont="1" applyFill="1" applyBorder="1" applyAlignment="1">
      <alignment horizontal="right" vertical="top"/>
    </xf>
    <xf numFmtId="0" fontId="4" fillId="0" borderId="0" xfId="0" applyFont="1" applyFill="1"/>
    <xf numFmtId="164" fontId="4" fillId="0" borderId="3" xfId="0" applyNumberFormat="1" applyFont="1" applyFill="1" applyBorder="1" applyAlignment="1">
      <alignment horizontal="right" vertical="top"/>
    </xf>
    <xf numFmtId="0" fontId="10" fillId="0" borderId="3" xfId="0" applyFont="1" applyFill="1" applyBorder="1" applyAlignment="1">
      <alignment vertical="top"/>
    </xf>
    <xf numFmtId="0" fontId="9" fillId="0" borderId="3" xfId="0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/>
    <xf numFmtId="0" fontId="2" fillId="0" borderId="3" xfId="0" applyFont="1" applyFill="1" applyBorder="1" applyAlignment="1">
      <alignment wrapText="1"/>
    </xf>
    <xf numFmtId="4" fontId="10" fillId="0" borderId="3" xfId="0" applyNumberFormat="1" applyFont="1" applyBorder="1" applyAlignment="1">
      <alignment horizontal="right" vertical="top"/>
    </xf>
    <xf numFmtId="4" fontId="4" fillId="0" borderId="3" xfId="0" applyNumberFormat="1" applyFont="1" applyBorder="1" applyAlignment="1">
      <alignment horizontal="right" vertical="top"/>
    </xf>
    <xf numFmtId="4" fontId="4" fillId="0" borderId="3" xfId="0" applyNumberFormat="1" applyFont="1" applyFill="1" applyBorder="1" applyAlignment="1">
      <alignment horizontal="right" vertical="top"/>
    </xf>
    <xf numFmtId="4" fontId="10" fillId="0" borderId="3" xfId="0" applyNumberFormat="1" applyFont="1" applyFill="1" applyBorder="1" applyAlignment="1">
      <alignment horizontal="right" vertical="top"/>
    </xf>
    <xf numFmtId="4" fontId="12" fillId="0" borderId="3" xfId="0" applyNumberFormat="1" applyFont="1" applyFill="1" applyBorder="1" applyAlignment="1">
      <alignment horizontal="right" vertical="top"/>
    </xf>
    <xf numFmtId="4" fontId="2" fillId="0" borderId="3" xfId="0" applyNumberFormat="1" applyFont="1" applyFill="1" applyBorder="1" applyAlignment="1">
      <alignment horizontal="right" vertical="top" wrapText="1"/>
    </xf>
    <xf numFmtId="4" fontId="2" fillId="0" borderId="3" xfId="0" applyNumberFormat="1" applyFont="1" applyFill="1" applyBorder="1" applyAlignment="1">
      <alignment vertical="top" wrapText="1"/>
    </xf>
    <xf numFmtId="4" fontId="2" fillId="0" borderId="3" xfId="0" applyNumberFormat="1" applyFont="1" applyBorder="1" applyAlignment="1">
      <alignment horizontal="right" vertical="top" wrapText="1"/>
    </xf>
    <xf numFmtId="4" fontId="2" fillId="0" borderId="3" xfId="0" applyNumberFormat="1" applyFont="1" applyBorder="1"/>
    <xf numFmtId="4" fontId="2" fillId="0" borderId="3" xfId="0" applyNumberFormat="1" applyFont="1" applyBorder="1" applyAlignment="1">
      <alignment vertical="top" wrapText="1"/>
    </xf>
    <xf numFmtId="4" fontId="9" fillId="0" borderId="3" xfId="0" applyNumberFormat="1" applyFont="1" applyBorder="1" applyAlignment="1">
      <alignment horizontal="right"/>
    </xf>
    <xf numFmtId="4" fontId="5" fillId="0" borderId="3" xfId="0" applyNumberFormat="1" applyFont="1" applyBorder="1"/>
    <xf numFmtId="4" fontId="5" fillId="0" borderId="3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center" vertical="top"/>
    </xf>
    <xf numFmtId="4" fontId="13" fillId="0" borderId="3" xfId="0" applyNumberFormat="1" applyFont="1" applyBorder="1" applyAlignment="1">
      <alignment horizontal="center" vertical="top"/>
    </xf>
    <xf numFmtId="4" fontId="9" fillId="0" borderId="3" xfId="0" applyNumberFormat="1" applyFont="1" applyBorder="1" applyAlignment="1">
      <alignment horizontal="right" vertical="top"/>
    </xf>
    <xf numFmtId="4" fontId="11" fillId="0" borderId="3" xfId="0" applyNumberFormat="1" applyFont="1" applyBorder="1" applyAlignment="1">
      <alignment vertical="top"/>
    </xf>
    <xf numFmtId="4" fontId="2" fillId="0" borderId="3" xfId="0" applyNumberFormat="1" applyFont="1" applyBorder="1" applyAlignment="1">
      <alignment vertical="top"/>
    </xf>
    <xf numFmtId="4" fontId="13" fillId="0" borderId="3" xfId="0" applyNumberFormat="1" applyFont="1" applyBorder="1" applyAlignment="1">
      <alignment vertical="top"/>
    </xf>
    <xf numFmtId="4" fontId="2" fillId="0" borderId="3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center"/>
    </xf>
    <xf numFmtId="4" fontId="12" fillId="0" borderId="3" xfId="0" applyNumberFormat="1" applyFont="1" applyBorder="1" applyAlignment="1">
      <alignment horizontal="right" vertical="top"/>
    </xf>
    <xf numFmtId="4" fontId="4" fillId="0" borderId="3" xfId="0" applyNumberFormat="1" applyFont="1" applyBorder="1" applyAlignment="1">
      <alignment wrapText="1"/>
    </xf>
    <xf numFmtId="4" fontId="10" fillId="0" borderId="3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/>
    <xf numFmtId="4" fontId="5" fillId="0" borderId="1" xfId="0" applyNumberFormat="1" applyFont="1" applyBorder="1"/>
    <xf numFmtId="4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0" fontId="4" fillId="0" borderId="3" xfId="0" applyNumberFormat="1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center" vertical="justify" wrapText="1"/>
    </xf>
    <xf numFmtId="0" fontId="4" fillId="0" borderId="5" xfId="0" applyFont="1" applyBorder="1" applyAlignment="1">
      <alignment horizontal="center" vertical="justify" wrapText="1"/>
    </xf>
    <xf numFmtId="0" fontId="10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justify" wrapText="1"/>
    </xf>
    <xf numFmtId="0" fontId="4" fillId="0" borderId="7" xfId="0" applyFont="1" applyBorder="1" applyAlignment="1">
      <alignment horizontal="center" vertical="justify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" fontId="2" fillId="0" borderId="3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7" fillId="0" borderId="0" xfId="0" applyFont="1" applyAlignment="1">
      <alignment horizontal="center" vertical="top" wrapText="1"/>
    </xf>
    <xf numFmtId="2" fontId="2" fillId="0" borderId="3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/>
    <xf numFmtId="0" fontId="8" fillId="0" borderId="1" xfId="0" applyFont="1" applyBorder="1" applyAlignment="1"/>
    <xf numFmtId="0" fontId="8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4"/>
  <sheetViews>
    <sheetView workbookViewId="0">
      <selection activeCell="L27" sqref="L27"/>
    </sheetView>
  </sheetViews>
  <sheetFormatPr defaultColWidth="9.140625" defaultRowHeight="12.75"/>
  <cols>
    <col min="1" max="1" width="4.28515625" style="10" customWidth="1"/>
    <col min="2" max="2" width="28.7109375" style="10" customWidth="1"/>
    <col min="3" max="3" width="16.42578125" style="10" customWidth="1"/>
    <col min="4" max="4" width="12.42578125" style="10" customWidth="1"/>
    <col min="5" max="5" width="12.7109375" style="10" customWidth="1"/>
    <col min="6" max="6" width="9.5703125" style="10" customWidth="1"/>
    <col min="7" max="7" width="9.28515625" style="10" customWidth="1"/>
    <col min="8" max="8" width="8.7109375" style="10" customWidth="1"/>
    <col min="9" max="9" width="10.28515625" style="10" customWidth="1"/>
    <col min="10" max="10" width="9.85546875" style="10" customWidth="1"/>
    <col min="11" max="11" width="9.28515625" style="10" customWidth="1"/>
    <col min="12" max="12" width="11.5703125" style="10" customWidth="1"/>
    <col min="13" max="16384" width="9.140625" style="10"/>
  </cols>
  <sheetData>
    <row r="1" spans="1:12">
      <c r="G1" s="14" t="s">
        <v>98</v>
      </c>
    </row>
    <row r="2" spans="1:12">
      <c r="G2" s="14" t="s">
        <v>84</v>
      </c>
    </row>
    <row r="3" spans="1:12">
      <c r="G3" s="14" t="s">
        <v>110</v>
      </c>
    </row>
    <row r="4" spans="1:12">
      <c r="G4" s="14"/>
    </row>
    <row r="5" spans="1:12">
      <c r="G5" s="14"/>
      <c r="L5" s="14"/>
    </row>
    <row r="7" spans="1:12">
      <c r="A7" s="113" t="s">
        <v>85</v>
      </c>
      <c r="B7" s="113"/>
      <c r="C7" s="113"/>
      <c r="D7" s="113"/>
      <c r="E7" s="113"/>
      <c r="F7" s="113"/>
      <c r="G7" s="113"/>
      <c r="H7" s="11"/>
      <c r="I7" s="11"/>
      <c r="J7" s="11"/>
      <c r="K7" s="11"/>
      <c r="L7" s="11"/>
    </row>
    <row r="8" spans="1:12">
      <c r="A8" s="113" t="s">
        <v>109</v>
      </c>
      <c r="B8" s="113"/>
      <c r="C8" s="113"/>
      <c r="D8" s="113"/>
      <c r="E8" s="113"/>
      <c r="F8" s="113"/>
      <c r="G8" s="113"/>
      <c r="H8" s="11"/>
      <c r="I8" s="11"/>
      <c r="J8" s="11"/>
      <c r="K8" s="11"/>
      <c r="L8" s="11"/>
    </row>
    <row r="9" spans="1:12">
      <c r="G9" s="14" t="s">
        <v>100</v>
      </c>
      <c r="L9" s="14"/>
    </row>
    <row r="10" spans="1:12" s="43" customFormat="1" ht="40.5" customHeight="1">
      <c r="A10" s="111" t="s">
        <v>0</v>
      </c>
      <c r="B10" s="111" t="s">
        <v>7</v>
      </c>
      <c r="C10" s="111" t="s">
        <v>40</v>
      </c>
      <c r="D10" s="111" t="s">
        <v>9</v>
      </c>
      <c r="E10" s="114" t="s">
        <v>10</v>
      </c>
      <c r="F10" s="111" t="s">
        <v>39</v>
      </c>
      <c r="G10" s="116" t="s">
        <v>11</v>
      </c>
      <c r="J10" s="43" t="s">
        <v>78</v>
      </c>
    </row>
    <row r="11" spans="1:12" s="34" customFormat="1" ht="33" customHeight="1">
      <c r="A11" s="112"/>
      <c r="B11" s="112"/>
      <c r="C11" s="112"/>
      <c r="D11" s="112"/>
      <c r="E11" s="115"/>
      <c r="F11" s="112"/>
      <c r="G11" s="117"/>
    </row>
    <row r="12" spans="1:12" s="43" customFormat="1">
      <c r="A12" s="35">
        <v>1</v>
      </c>
      <c r="B12" s="35">
        <v>2</v>
      </c>
      <c r="C12" s="35">
        <v>3</v>
      </c>
      <c r="D12" s="35">
        <v>4</v>
      </c>
      <c r="E12" s="35">
        <v>5</v>
      </c>
      <c r="F12" s="35">
        <v>6</v>
      </c>
      <c r="G12" s="35">
        <v>7</v>
      </c>
    </row>
    <row r="13" spans="1:12" s="12" customFormat="1">
      <c r="A13" s="35">
        <v>1</v>
      </c>
      <c r="B13" s="32" t="s">
        <v>71</v>
      </c>
      <c r="C13" s="103">
        <v>2157100</v>
      </c>
      <c r="D13" s="103">
        <f t="shared" ref="D13:E13" si="0">D15+D16</f>
        <v>479716.92</v>
      </c>
      <c r="E13" s="103">
        <f t="shared" si="0"/>
        <v>670049.92000000004</v>
      </c>
      <c r="F13" s="64">
        <f>E13/C13*100</f>
        <v>31.062533957628297</v>
      </c>
      <c r="G13" s="64">
        <f>E13/D13*100</f>
        <v>139.67610731762392</v>
      </c>
    </row>
    <row r="14" spans="1:12" s="12" customFormat="1">
      <c r="A14" s="35"/>
      <c r="B14" s="32" t="s">
        <v>14</v>
      </c>
      <c r="C14" s="103"/>
      <c r="D14" s="103"/>
      <c r="E14" s="103"/>
      <c r="F14" s="64"/>
      <c r="G14" s="64"/>
    </row>
    <row r="15" spans="1:12" s="12" customFormat="1">
      <c r="A15" s="35"/>
      <c r="B15" s="32" t="s">
        <v>70</v>
      </c>
      <c r="C15" s="103">
        <v>1916500</v>
      </c>
      <c r="D15" s="103">
        <v>417450</v>
      </c>
      <c r="E15" s="103">
        <v>607783</v>
      </c>
      <c r="F15" s="64">
        <f>E15/C15*100</f>
        <v>31.713175058700756</v>
      </c>
      <c r="G15" s="64">
        <f>E15/D15*100</f>
        <v>145.59420289855072</v>
      </c>
    </row>
    <row r="16" spans="1:12" s="12" customFormat="1">
      <c r="A16" s="35"/>
      <c r="B16" s="32" t="s">
        <v>68</v>
      </c>
      <c r="C16" s="103">
        <v>240600</v>
      </c>
      <c r="D16" s="103">
        <v>62266.92</v>
      </c>
      <c r="E16" s="103">
        <v>62266.92</v>
      </c>
      <c r="F16" s="64">
        <f>E16/C16*100</f>
        <v>25.879850374064837</v>
      </c>
      <c r="G16" s="64">
        <f>E16/D16*100</f>
        <v>100</v>
      </c>
    </row>
    <row r="17" spans="1:7" s="12" customFormat="1">
      <c r="A17" s="35">
        <v>2</v>
      </c>
      <c r="B17" s="32" t="s">
        <v>69</v>
      </c>
      <c r="C17" s="103">
        <v>14023833.5</v>
      </c>
      <c r="D17" s="103">
        <v>2179522.2999999998</v>
      </c>
      <c r="E17" s="103">
        <v>2179522.2999999998</v>
      </c>
      <c r="F17" s="64">
        <f>E17/C17*100</f>
        <v>15.541558590238539</v>
      </c>
      <c r="G17" s="64">
        <f>E17/D17*100</f>
        <v>100</v>
      </c>
    </row>
    <row r="18" spans="1:7" s="45" customFormat="1">
      <c r="A18" s="44"/>
      <c r="B18" s="44" t="s">
        <v>12</v>
      </c>
      <c r="C18" s="104">
        <f>C13+C17</f>
        <v>16180933.5</v>
      </c>
      <c r="D18" s="104">
        <f>D13+D17</f>
        <v>2659239.2199999997</v>
      </c>
      <c r="E18" s="104">
        <f>E13+E17</f>
        <v>2849572.2199999997</v>
      </c>
      <c r="F18" s="65">
        <f>E18/C18*100</f>
        <v>17.610678765844998</v>
      </c>
      <c r="G18" s="65">
        <f>E18/D18*100</f>
        <v>107.15742301664758</v>
      </c>
    </row>
    <row r="19" spans="1:7" s="12" customFormat="1"/>
    <row r="20" spans="1:7" s="12" customFormat="1"/>
    <row r="21" spans="1:7" s="12" customFormat="1">
      <c r="B21" s="11"/>
      <c r="C21" s="11"/>
      <c r="D21" s="11"/>
      <c r="E21" s="11"/>
      <c r="F21" s="11"/>
    </row>
    <row r="22" spans="1:7" s="12" customFormat="1"/>
    <row r="23" spans="1:7" s="12" customFormat="1"/>
    <row r="24" spans="1:7" s="12" customFormat="1"/>
    <row r="25" spans="1:7" s="12" customFormat="1"/>
    <row r="26" spans="1:7" s="12" customFormat="1"/>
    <row r="27" spans="1:7" s="12" customFormat="1"/>
    <row r="28" spans="1:7" s="12" customFormat="1"/>
    <row r="29" spans="1:7" s="12" customFormat="1"/>
    <row r="30" spans="1:7" s="12" customFormat="1"/>
    <row r="31" spans="1:7" s="12" customFormat="1"/>
    <row r="32" spans="1:7" s="12" customFormat="1"/>
    <row r="33" s="12" customFormat="1"/>
    <row r="34" s="12" customFormat="1"/>
    <row r="35" s="12" customFormat="1"/>
    <row r="36" s="12" customFormat="1"/>
    <row r="37" s="12" customFormat="1"/>
    <row r="38" s="12" customFormat="1"/>
    <row r="39" s="12" customFormat="1"/>
    <row r="40" s="12" customFormat="1"/>
    <row r="41" s="12" customFormat="1"/>
    <row r="42" s="12" customFormat="1"/>
    <row r="43" s="12" customFormat="1"/>
    <row r="44" s="12" customFormat="1"/>
    <row r="45" s="12" customFormat="1"/>
    <row r="46" s="12" customFormat="1"/>
    <row r="47" s="12" customFormat="1"/>
    <row r="48" s="12" customFormat="1"/>
    <row r="49" s="12" customFormat="1"/>
    <row r="50" s="12" customFormat="1"/>
    <row r="51" s="12" customFormat="1"/>
    <row r="52" s="12" customFormat="1"/>
    <row r="53" s="12" customFormat="1"/>
    <row r="54" s="12" customFormat="1"/>
    <row r="55" s="12" customFormat="1"/>
    <row r="56" s="12" customFormat="1"/>
    <row r="57" s="12" customFormat="1"/>
    <row r="58" s="12" customFormat="1"/>
    <row r="59" s="12" customFormat="1"/>
    <row r="60" s="12" customFormat="1"/>
    <row r="61" s="12" customFormat="1"/>
    <row r="62" s="12" customFormat="1"/>
    <row r="63" s="12" customFormat="1"/>
    <row r="64" s="12" customFormat="1"/>
    <row r="65" s="12" customFormat="1"/>
    <row r="66" s="12" customFormat="1"/>
    <row r="67" s="12" customFormat="1"/>
    <row r="68" s="12" customFormat="1"/>
    <row r="69" s="12" customFormat="1"/>
    <row r="70" s="12" customFormat="1"/>
    <row r="71" s="12" customFormat="1"/>
    <row r="72" s="12" customFormat="1"/>
    <row r="73" s="12" customFormat="1"/>
    <row r="74" s="12" customFormat="1"/>
  </sheetData>
  <mergeCells count="9">
    <mergeCell ref="A10:A11"/>
    <mergeCell ref="C10:C11"/>
    <mergeCell ref="D10:D11"/>
    <mergeCell ref="A7:G7"/>
    <mergeCell ref="A8:G8"/>
    <mergeCell ref="E10:E11"/>
    <mergeCell ref="F10:F11"/>
    <mergeCell ref="G10:G11"/>
    <mergeCell ref="B10:B11"/>
  </mergeCells>
  <phoneticPr fontId="0" type="noConversion"/>
  <pageMargins left="0.78740157480314965" right="0.39370078740157483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6"/>
  <sheetViews>
    <sheetView workbookViewId="0">
      <selection activeCell="F24" sqref="F24"/>
    </sheetView>
  </sheetViews>
  <sheetFormatPr defaultColWidth="8.85546875" defaultRowHeight="12.75"/>
  <cols>
    <col min="1" max="1" width="4.5703125" style="1" customWidth="1"/>
    <col min="2" max="2" width="19.140625" style="1" customWidth="1"/>
    <col min="3" max="3" width="15.7109375" style="1" customWidth="1"/>
    <col min="4" max="4" width="13.7109375" style="1" customWidth="1"/>
    <col min="5" max="5" width="13.42578125" style="1" customWidth="1"/>
    <col min="6" max="6" width="14.28515625" style="1" customWidth="1"/>
    <col min="7" max="7" width="17.5703125" style="1" customWidth="1"/>
    <col min="8" max="16384" width="8.85546875" style="1"/>
  </cols>
  <sheetData>
    <row r="1" spans="1:7">
      <c r="G1" s="14" t="s">
        <v>99</v>
      </c>
    </row>
    <row r="2" spans="1:7">
      <c r="G2" s="14" t="s">
        <v>84</v>
      </c>
    </row>
    <row r="3" spans="1:7">
      <c r="G3" s="14" t="s">
        <v>110</v>
      </c>
    </row>
    <row r="5" spans="1:7" ht="14.25" customHeight="1">
      <c r="A5" s="118" t="s">
        <v>111</v>
      </c>
      <c r="B5" s="118"/>
      <c r="C5" s="118"/>
      <c r="D5" s="118"/>
      <c r="E5" s="118"/>
      <c r="F5" s="118"/>
      <c r="G5" s="118"/>
    </row>
    <row r="6" spans="1:7" ht="25.5" customHeight="1">
      <c r="A6" s="119"/>
      <c r="B6" s="119"/>
      <c r="C6" s="119"/>
      <c r="D6" s="119"/>
      <c r="E6" s="119"/>
      <c r="F6" s="119"/>
      <c r="G6" s="119"/>
    </row>
    <row r="7" spans="1:7" ht="22.5" customHeight="1">
      <c r="A7" s="8"/>
      <c r="B7" s="8"/>
      <c r="C7" s="8"/>
      <c r="D7" s="8"/>
      <c r="E7" s="8"/>
      <c r="F7" s="120" t="s">
        <v>100</v>
      </c>
      <c r="G7" s="120"/>
    </row>
    <row r="8" spans="1:7" s="4" customFormat="1" ht="39" customHeight="1">
      <c r="A8" s="121" t="s">
        <v>1</v>
      </c>
      <c r="B8" s="121" t="s">
        <v>7</v>
      </c>
      <c r="C8" s="122" t="s">
        <v>40</v>
      </c>
      <c r="D8" s="122" t="s">
        <v>86</v>
      </c>
      <c r="E8" s="9" t="s">
        <v>45</v>
      </c>
      <c r="F8" s="9"/>
      <c r="G8" s="9"/>
    </row>
    <row r="9" spans="1:7" s="4" customFormat="1">
      <c r="A9" s="121"/>
      <c r="B9" s="121"/>
      <c r="C9" s="122"/>
      <c r="D9" s="122"/>
      <c r="E9" s="121" t="s">
        <v>2</v>
      </c>
      <c r="F9" s="9" t="s">
        <v>3</v>
      </c>
      <c r="G9" s="9"/>
    </row>
    <row r="10" spans="1:7" s="4" customFormat="1" ht="61.15" customHeight="1">
      <c r="A10" s="121"/>
      <c r="B10" s="121"/>
      <c r="C10" s="122"/>
      <c r="D10" s="122"/>
      <c r="E10" s="121"/>
      <c r="F10" s="3" t="s">
        <v>87</v>
      </c>
      <c r="G10" s="3" t="s">
        <v>88</v>
      </c>
    </row>
    <row r="11" spans="1:7" s="4" customFormat="1">
      <c r="A11" s="3">
        <v>1</v>
      </c>
      <c r="B11" s="3">
        <f t="shared" ref="B11:G11" si="0">A11+1</f>
        <v>2</v>
      </c>
      <c r="C11" s="3">
        <f t="shared" si="0"/>
        <v>3</v>
      </c>
      <c r="D11" s="3">
        <f t="shared" si="0"/>
        <v>4</v>
      </c>
      <c r="E11" s="3">
        <f t="shared" si="0"/>
        <v>5</v>
      </c>
      <c r="F11" s="3">
        <f t="shared" si="0"/>
        <v>6</v>
      </c>
      <c r="G11" s="3">
        <f t="shared" si="0"/>
        <v>7</v>
      </c>
    </row>
    <row r="12" spans="1:7" ht="25.5">
      <c r="A12" s="3">
        <v>1</v>
      </c>
      <c r="B12" s="5" t="s">
        <v>48</v>
      </c>
      <c r="C12" s="105">
        <v>5230362</v>
      </c>
      <c r="D12" s="105">
        <v>884194.72</v>
      </c>
      <c r="E12" s="105">
        <v>884194.72</v>
      </c>
      <c r="F12" s="67">
        <f>E12/C12*100</f>
        <v>16.905038695218419</v>
      </c>
      <c r="G12" s="67">
        <f>E12/D12*100</f>
        <v>100</v>
      </c>
    </row>
    <row r="13" spans="1:7">
      <c r="A13" s="19">
        <v>2</v>
      </c>
      <c r="B13" s="6" t="s">
        <v>49</v>
      </c>
      <c r="C13" s="105">
        <v>157800</v>
      </c>
      <c r="D13" s="105">
        <v>24000</v>
      </c>
      <c r="E13" s="105">
        <v>23962.98</v>
      </c>
      <c r="F13" s="67">
        <f t="shared" ref="F13:F19" si="1">E13/C13*100</f>
        <v>15.185665399239543</v>
      </c>
      <c r="G13" s="67">
        <f t="shared" ref="G13:G19" si="2">E13/D13*100</f>
        <v>99.845749999999995</v>
      </c>
    </row>
    <row r="14" spans="1:7" ht="25.5">
      <c r="A14" s="19">
        <v>4</v>
      </c>
      <c r="B14" s="7" t="s">
        <v>50</v>
      </c>
      <c r="C14" s="105">
        <v>1689000</v>
      </c>
      <c r="D14" s="105">
        <v>201346.35</v>
      </c>
      <c r="E14" s="105">
        <v>201346.35</v>
      </c>
      <c r="F14" s="67">
        <f t="shared" si="1"/>
        <v>11.921039076376555</v>
      </c>
      <c r="G14" s="67">
        <f t="shared" si="2"/>
        <v>100</v>
      </c>
    </row>
    <row r="15" spans="1:7" ht="38.25">
      <c r="A15" s="19">
        <v>5</v>
      </c>
      <c r="B15" s="7" t="s">
        <v>51</v>
      </c>
      <c r="C15" s="105">
        <v>1282814.74</v>
      </c>
      <c r="D15" s="105">
        <v>262289.76</v>
      </c>
      <c r="E15" s="105">
        <v>262289.76</v>
      </c>
      <c r="F15" s="67">
        <f t="shared" si="1"/>
        <v>20.44642549087018</v>
      </c>
      <c r="G15" s="67">
        <f t="shared" si="2"/>
        <v>100</v>
      </c>
    </row>
    <row r="16" spans="1:7" ht="25.5">
      <c r="A16" s="19">
        <v>7</v>
      </c>
      <c r="B16" s="7" t="s">
        <v>72</v>
      </c>
      <c r="C16" s="105">
        <v>1282200</v>
      </c>
      <c r="D16" s="105">
        <v>430727.45</v>
      </c>
      <c r="E16" s="105">
        <v>430727.45</v>
      </c>
      <c r="F16" s="67">
        <f t="shared" si="1"/>
        <v>33.592844330057716</v>
      </c>
      <c r="G16" s="67">
        <f t="shared" si="2"/>
        <v>100</v>
      </c>
    </row>
    <row r="17" spans="1:7">
      <c r="A17" s="19">
        <v>8</v>
      </c>
      <c r="B17" s="7" t="s">
        <v>52</v>
      </c>
      <c r="C17" s="106">
        <v>4040495</v>
      </c>
      <c r="D17" s="106">
        <v>0</v>
      </c>
      <c r="E17" s="105">
        <v>0</v>
      </c>
      <c r="F17" s="67">
        <f>E17/C17*100</f>
        <v>0</v>
      </c>
      <c r="G17" s="67" t="e">
        <f>E17/D17*100</f>
        <v>#DIV/0!</v>
      </c>
    </row>
    <row r="18" spans="1:7" ht="25.5">
      <c r="A18" s="19">
        <v>9</v>
      </c>
      <c r="B18" s="7" t="s">
        <v>73</v>
      </c>
      <c r="C18" s="105">
        <v>295353.5</v>
      </c>
      <c r="D18" s="105">
        <v>86255.3</v>
      </c>
      <c r="E18" s="105">
        <v>40886.559999999998</v>
      </c>
      <c r="F18" s="67">
        <f t="shared" si="1"/>
        <v>13.843262395739341</v>
      </c>
      <c r="G18" s="67">
        <f t="shared" si="2"/>
        <v>47.401794440457564</v>
      </c>
    </row>
    <row r="19" spans="1:7" ht="25.5">
      <c r="A19" s="19">
        <v>10</v>
      </c>
      <c r="B19" s="7" t="s">
        <v>89</v>
      </c>
      <c r="C19" s="105">
        <v>2578613.2599999998</v>
      </c>
      <c r="D19" s="105">
        <v>644654.26</v>
      </c>
      <c r="E19" s="105">
        <v>644654.26</v>
      </c>
      <c r="F19" s="67">
        <f t="shared" si="1"/>
        <v>25.000036647604922</v>
      </c>
      <c r="G19" s="67">
        <f t="shared" si="2"/>
        <v>100</v>
      </c>
    </row>
    <row r="20" spans="1:7" s="38" customFormat="1">
      <c r="A20" s="36"/>
      <c r="B20" s="37" t="s">
        <v>4</v>
      </c>
      <c r="C20" s="107">
        <f>SUM(C12:C19)</f>
        <v>16556638.5</v>
      </c>
      <c r="D20" s="107">
        <f>SUM(D12:D19)</f>
        <v>2533467.84</v>
      </c>
      <c r="E20" s="107">
        <f>SUM(E12:E19)</f>
        <v>2488062.08</v>
      </c>
      <c r="F20" s="66">
        <f>E20/C20*100</f>
        <v>15.027579903976282</v>
      </c>
      <c r="G20" s="66">
        <f>E20/D20*100</f>
        <v>98.207762526798064</v>
      </c>
    </row>
    <row r="21" spans="1:7">
      <c r="A21" s="19"/>
      <c r="B21" s="6"/>
      <c r="C21" s="108"/>
      <c r="D21" s="108"/>
      <c r="E21" s="108"/>
      <c r="F21" s="6"/>
      <c r="G21" s="6"/>
    </row>
    <row r="22" spans="1:7" ht="25.5">
      <c r="A22" s="19"/>
      <c r="B22" s="7" t="s">
        <v>5</v>
      </c>
      <c r="C22" s="108">
        <v>-375705</v>
      </c>
      <c r="D22" s="109" t="s">
        <v>26</v>
      </c>
      <c r="E22" s="108">
        <v>361510.14</v>
      </c>
      <c r="F22" s="21" t="s">
        <v>26</v>
      </c>
      <c r="G22" s="21" t="s">
        <v>26</v>
      </c>
    </row>
    <row r="23" spans="1:7">
      <c r="A23" s="19"/>
      <c r="B23" s="6"/>
      <c r="C23" s="108"/>
      <c r="D23" s="108"/>
      <c r="E23" s="108"/>
      <c r="F23" s="6"/>
      <c r="G23" s="6"/>
    </row>
    <row r="24" spans="1:7" ht="63.75">
      <c r="A24" s="19"/>
      <c r="B24" s="7" t="s">
        <v>6</v>
      </c>
      <c r="C24" s="109">
        <v>0</v>
      </c>
      <c r="D24" s="109" t="s">
        <v>26</v>
      </c>
      <c r="E24" s="108">
        <f>C24+E22</f>
        <v>361510.14</v>
      </c>
      <c r="F24" s="21" t="s">
        <v>26</v>
      </c>
      <c r="G24" s="21" t="s">
        <v>26</v>
      </c>
    </row>
    <row r="25" spans="1:7">
      <c r="A25" s="6"/>
      <c r="B25" s="6"/>
      <c r="C25" s="6"/>
      <c r="D25" s="6"/>
      <c r="E25" s="6"/>
      <c r="F25" s="6"/>
      <c r="G25" s="6"/>
    </row>
    <row r="26" spans="1:7">
      <c r="A26" s="6"/>
      <c r="B26" s="6"/>
      <c r="C26" s="6"/>
      <c r="D26" s="6"/>
      <c r="E26" s="6"/>
      <c r="F26" s="6"/>
      <c r="G26" s="6"/>
    </row>
  </sheetData>
  <mergeCells count="7">
    <mergeCell ref="A5:G6"/>
    <mergeCell ref="F7:G7"/>
    <mergeCell ref="A8:A10"/>
    <mergeCell ref="B8:B10"/>
    <mergeCell ref="C8:C10"/>
    <mergeCell ref="D8:D10"/>
    <mergeCell ref="E9:E10"/>
  </mergeCells>
  <phoneticPr fontId="0" type="noConversion"/>
  <pageMargins left="0.98425196850393704" right="0.39370078740157483" top="0.59055118110236227" bottom="0.59055118110236227" header="0.51181102362204722" footer="0.51181102362204722"/>
  <pageSetup paperSize="9" scale="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4"/>
  <sheetViews>
    <sheetView tabSelected="1" topLeftCell="A10" workbookViewId="0">
      <selection activeCell="G25" sqref="G25"/>
    </sheetView>
  </sheetViews>
  <sheetFormatPr defaultColWidth="9.140625" defaultRowHeight="24.95" customHeight="1"/>
  <cols>
    <col min="1" max="1" width="11" style="22" customWidth="1"/>
    <col min="2" max="2" width="29.42578125" style="10" customWidth="1"/>
    <col min="3" max="3" width="14.5703125" style="10" customWidth="1"/>
    <col min="4" max="4" width="12.42578125" style="10" customWidth="1"/>
    <col min="5" max="5" width="14.7109375" style="62" customWidth="1"/>
    <col min="6" max="6" width="15.5703125" style="10" customWidth="1"/>
    <col min="7" max="7" width="13.5703125" style="10" customWidth="1"/>
    <col min="8" max="8" width="9.42578125" style="10" customWidth="1"/>
    <col min="9" max="16384" width="9.140625" style="10"/>
  </cols>
  <sheetData>
    <row r="1" spans="1:8" ht="12.75">
      <c r="H1" s="14" t="s">
        <v>99</v>
      </c>
    </row>
    <row r="2" spans="1:8" ht="12.75">
      <c r="H2" s="14" t="s">
        <v>84</v>
      </c>
    </row>
    <row r="3" spans="1:8" ht="12.75">
      <c r="G3" s="10" t="s">
        <v>119</v>
      </c>
      <c r="H3" s="14"/>
    </row>
    <row r="4" spans="1:8" ht="24.95" customHeight="1">
      <c r="G4" s="126"/>
      <c r="H4" s="126"/>
    </row>
    <row r="5" spans="1:8" ht="28.5" customHeight="1">
      <c r="A5" s="127" t="s">
        <v>115</v>
      </c>
      <c r="B5" s="127"/>
      <c r="C5" s="127"/>
      <c r="D5" s="127"/>
      <c r="E5" s="127"/>
      <c r="F5" s="127"/>
      <c r="G5" s="127"/>
      <c r="H5" s="127"/>
    </row>
    <row r="6" spans="1:8" ht="15.75" customHeight="1">
      <c r="A6" s="23"/>
      <c r="B6" s="23"/>
      <c r="C6" s="23"/>
      <c r="D6" s="23"/>
      <c r="E6" s="63"/>
      <c r="F6" s="23"/>
      <c r="G6" s="24"/>
      <c r="H6" s="57" t="s">
        <v>103</v>
      </c>
    </row>
    <row r="7" spans="1:8" ht="24.95" customHeight="1">
      <c r="A7" s="124" t="s">
        <v>31</v>
      </c>
      <c r="B7" s="124" t="s">
        <v>32</v>
      </c>
      <c r="C7" s="124" t="s">
        <v>34</v>
      </c>
      <c r="D7" s="124" t="s">
        <v>41</v>
      </c>
      <c r="E7" s="124" t="s">
        <v>42</v>
      </c>
      <c r="F7" s="124" t="s">
        <v>10</v>
      </c>
      <c r="G7" s="124" t="s">
        <v>35</v>
      </c>
      <c r="H7" s="124" t="s">
        <v>11</v>
      </c>
    </row>
    <row r="8" spans="1:8" ht="52.5" customHeight="1">
      <c r="A8" s="124"/>
      <c r="B8" s="124"/>
      <c r="C8" s="124"/>
      <c r="D8" s="124"/>
      <c r="E8" s="124"/>
      <c r="F8" s="124"/>
      <c r="G8" s="124"/>
      <c r="H8" s="124"/>
    </row>
    <row r="9" spans="1:8" s="2" customFormat="1" ht="14.25" customHeight="1">
      <c r="A9" s="46">
        <v>1</v>
      </c>
      <c r="B9" s="46">
        <v>2</v>
      </c>
      <c r="C9" s="46">
        <v>3</v>
      </c>
      <c r="D9" s="46">
        <v>4</v>
      </c>
      <c r="E9" s="56">
        <v>6</v>
      </c>
      <c r="F9" s="46">
        <v>7</v>
      </c>
      <c r="G9" s="46" t="s">
        <v>43</v>
      </c>
      <c r="H9" s="46" t="s">
        <v>44</v>
      </c>
    </row>
    <row r="10" spans="1:8" s="25" customFormat="1" ht="25.5">
      <c r="A10" s="61"/>
      <c r="B10" s="60" t="s">
        <v>76</v>
      </c>
      <c r="C10" s="81">
        <f>C19+C26</f>
        <v>2157100</v>
      </c>
      <c r="D10" s="81">
        <f>D19+D26</f>
        <v>2158864.02</v>
      </c>
      <c r="E10" s="81">
        <f>E19+E26</f>
        <v>964605.5</v>
      </c>
      <c r="F10" s="81">
        <f>F19+F26</f>
        <v>1023148.1699999999</v>
      </c>
      <c r="G10" s="69">
        <f t="shared" ref="G10:G22" si="0">F10/D10*100</f>
        <v>47.392895546983084</v>
      </c>
      <c r="H10" s="69">
        <f>F10/E10*100</f>
        <v>106.06907901727701</v>
      </c>
    </row>
    <row r="11" spans="1:8" ht="12.75">
      <c r="A11" s="47"/>
      <c r="B11" s="40" t="s">
        <v>53</v>
      </c>
      <c r="C11" s="82">
        <v>614600</v>
      </c>
      <c r="D11" s="82">
        <v>614600</v>
      </c>
      <c r="E11" s="82">
        <v>255000</v>
      </c>
      <c r="F11" s="82">
        <v>339745.35</v>
      </c>
      <c r="G11" s="69">
        <f>F11/D11*100</f>
        <v>55.279100227790437</v>
      </c>
      <c r="H11" s="69">
        <f>F11/E11*100</f>
        <v>133.23347058823529</v>
      </c>
    </row>
    <row r="12" spans="1:8" ht="51">
      <c r="A12" s="47"/>
      <c r="B12" s="40" t="s">
        <v>79</v>
      </c>
      <c r="C12" s="82">
        <v>1147000</v>
      </c>
      <c r="D12" s="82">
        <v>1147000</v>
      </c>
      <c r="E12" s="82">
        <v>573500</v>
      </c>
      <c r="F12" s="82">
        <v>547501.61</v>
      </c>
      <c r="G12" s="69">
        <f t="shared" si="0"/>
        <v>47.733357454228418</v>
      </c>
      <c r="H12" s="69">
        <f t="shared" ref="H12:H22" si="1">F12/E12*100</f>
        <v>95.466714908456836</v>
      </c>
    </row>
    <row r="13" spans="1:8" ht="25.5">
      <c r="A13" s="47"/>
      <c r="B13" s="40" t="s">
        <v>54</v>
      </c>
      <c r="C13" s="82">
        <v>61900</v>
      </c>
      <c r="D13" s="82">
        <v>61900</v>
      </c>
      <c r="E13" s="82">
        <v>6597.36</v>
      </c>
      <c r="F13" s="82">
        <v>6393.07</v>
      </c>
      <c r="G13" s="69">
        <f t="shared" si="0"/>
        <v>10.328061389337641</v>
      </c>
      <c r="H13" s="69">
        <f t="shared" si="1"/>
        <v>96.903458353038189</v>
      </c>
    </row>
    <row r="14" spans="1:8" ht="14.25" customHeight="1">
      <c r="A14" s="47"/>
      <c r="B14" s="40" t="s">
        <v>80</v>
      </c>
      <c r="C14" s="82">
        <v>20000</v>
      </c>
      <c r="D14" s="82">
        <v>20000</v>
      </c>
      <c r="E14" s="82">
        <v>8856</v>
      </c>
      <c r="F14" s="82">
        <v>8856</v>
      </c>
      <c r="G14" s="69">
        <f t="shared" si="0"/>
        <v>44.28</v>
      </c>
      <c r="H14" s="69">
        <f t="shared" si="1"/>
        <v>100</v>
      </c>
    </row>
    <row r="15" spans="1:8" ht="25.5">
      <c r="A15" s="33"/>
      <c r="B15" s="40" t="s">
        <v>81</v>
      </c>
      <c r="C15" s="82">
        <v>72000</v>
      </c>
      <c r="D15" s="82">
        <v>72000</v>
      </c>
      <c r="E15" s="82">
        <v>3819.74</v>
      </c>
      <c r="F15" s="82">
        <v>3819.74</v>
      </c>
      <c r="G15" s="69">
        <f t="shared" si="0"/>
        <v>5.3051944444444441</v>
      </c>
      <c r="H15" s="69">
        <f t="shared" si="1"/>
        <v>100</v>
      </c>
    </row>
    <row r="16" spans="1:8" ht="38.25">
      <c r="A16" s="47"/>
      <c r="B16" s="40" t="s">
        <v>65</v>
      </c>
      <c r="C16" s="82">
        <v>1000</v>
      </c>
      <c r="D16" s="82">
        <v>1500</v>
      </c>
      <c r="E16" s="82">
        <v>1500</v>
      </c>
      <c r="F16" s="82">
        <v>1500</v>
      </c>
      <c r="G16" s="69">
        <f t="shared" si="0"/>
        <v>100</v>
      </c>
      <c r="H16" s="69">
        <f t="shared" si="1"/>
        <v>100</v>
      </c>
    </row>
    <row r="17" spans="1:8" ht="38.25" hidden="1">
      <c r="A17" s="47"/>
      <c r="B17" s="40" t="s">
        <v>55</v>
      </c>
      <c r="C17" s="102">
        <v>0</v>
      </c>
      <c r="D17" s="102">
        <v>0</v>
      </c>
      <c r="E17" s="102">
        <v>0</v>
      </c>
      <c r="F17" s="102">
        <v>0</v>
      </c>
      <c r="G17" s="69" t="e">
        <f t="shared" si="0"/>
        <v>#DIV/0!</v>
      </c>
      <c r="H17" s="69" t="e">
        <f t="shared" si="1"/>
        <v>#DIV/0!</v>
      </c>
    </row>
    <row r="18" spans="1:8" ht="25.5">
      <c r="A18" s="47"/>
      <c r="B18" s="40" t="s">
        <v>105</v>
      </c>
      <c r="C18" s="102"/>
      <c r="D18" s="102"/>
      <c r="E18" s="102"/>
      <c r="F18" s="82">
        <v>0</v>
      </c>
      <c r="G18" s="69" t="e">
        <f t="shared" ref="G18" si="2">F18/D18*100</f>
        <v>#DIV/0!</v>
      </c>
      <c r="H18" s="69" t="e">
        <f t="shared" ref="H18" si="3">F18/E18*100</f>
        <v>#DIV/0!</v>
      </c>
    </row>
    <row r="19" spans="1:8" ht="12.75">
      <c r="A19" s="47"/>
      <c r="B19" s="60" t="s">
        <v>101</v>
      </c>
      <c r="C19" s="81">
        <f>SUM(C11:C18)</f>
        <v>1916500</v>
      </c>
      <c r="D19" s="81">
        <f t="shared" ref="D19:F19" si="4">SUM(D11:D18)</f>
        <v>1917000</v>
      </c>
      <c r="E19" s="81">
        <f t="shared" si="4"/>
        <v>849273.1</v>
      </c>
      <c r="F19" s="81">
        <f t="shared" si="4"/>
        <v>907815.7699999999</v>
      </c>
      <c r="G19" s="69">
        <f t="shared" si="0"/>
        <v>47.35606520605112</v>
      </c>
      <c r="H19" s="69">
        <f t="shared" si="1"/>
        <v>106.89326790169144</v>
      </c>
    </row>
    <row r="20" spans="1:8" ht="38.25">
      <c r="A20" s="47"/>
      <c r="B20" s="40" t="s">
        <v>56</v>
      </c>
      <c r="C20" s="82">
        <v>5000</v>
      </c>
      <c r="D20" s="82">
        <v>5000</v>
      </c>
      <c r="E20" s="82">
        <v>2825.4</v>
      </c>
      <c r="F20" s="82">
        <v>2825.4</v>
      </c>
      <c r="G20" s="69">
        <f t="shared" si="0"/>
        <v>56.508000000000003</v>
      </c>
      <c r="H20" s="69">
        <f t="shared" si="1"/>
        <v>100</v>
      </c>
    </row>
    <row r="21" spans="1:8" ht="25.5">
      <c r="A21" s="47"/>
      <c r="B21" s="40" t="s">
        <v>57</v>
      </c>
      <c r="C21" s="82">
        <v>112600</v>
      </c>
      <c r="D21" s="82">
        <v>112600</v>
      </c>
      <c r="E21" s="82">
        <v>33854.01</v>
      </c>
      <c r="F21" s="82">
        <v>33854.01</v>
      </c>
      <c r="G21" s="69">
        <f t="shared" si="0"/>
        <v>30.065728241563054</v>
      </c>
      <c r="H21" s="69">
        <f t="shared" si="1"/>
        <v>100</v>
      </c>
    </row>
    <row r="22" spans="1:8" ht="25.5">
      <c r="A22" s="47"/>
      <c r="B22" s="40" t="s">
        <v>74</v>
      </c>
      <c r="C22" s="82">
        <v>84000</v>
      </c>
      <c r="D22" s="82">
        <v>84000</v>
      </c>
      <c r="E22" s="82">
        <v>40581.83</v>
      </c>
      <c r="F22" s="82">
        <v>40581.83</v>
      </c>
      <c r="G22" s="69">
        <f t="shared" si="0"/>
        <v>48.311702380952383</v>
      </c>
      <c r="H22" s="69">
        <f t="shared" si="1"/>
        <v>100</v>
      </c>
    </row>
    <row r="23" spans="1:8" ht="38.25">
      <c r="A23" s="47"/>
      <c r="B23" s="40" t="s">
        <v>83</v>
      </c>
      <c r="C23" s="82">
        <v>39000</v>
      </c>
      <c r="D23" s="82">
        <v>39000</v>
      </c>
      <c r="E23" s="82">
        <v>36807.14</v>
      </c>
      <c r="F23" s="82">
        <v>36807.14</v>
      </c>
      <c r="G23" s="69">
        <f t="shared" ref="G23:G26" si="5">F23/D23*100</f>
        <v>94.377282051282052</v>
      </c>
      <c r="H23" s="69">
        <f t="shared" ref="H23:H26" si="6">F23/E23*100</f>
        <v>100</v>
      </c>
    </row>
    <row r="24" spans="1:8" ht="12.75" hidden="1">
      <c r="A24" s="47"/>
      <c r="B24" s="40" t="s">
        <v>64</v>
      </c>
      <c r="C24" s="82">
        <v>0</v>
      </c>
      <c r="D24" s="82">
        <v>0</v>
      </c>
      <c r="E24" s="82">
        <v>0</v>
      </c>
      <c r="F24" s="82">
        <v>0</v>
      </c>
      <c r="G24" s="69" t="e">
        <f t="shared" si="5"/>
        <v>#DIV/0!</v>
      </c>
      <c r="H24" s="69" t="e">
        <f t="shared" si="6"/>
        <v>#DIV/0!</v>
      </c>
    </row>
    <row r="25" spans="1:8" ht="89.25">
      <c r="A25" s="47"/>
      <c r="B25" s="40" t="s">
        <v>108</v>
      </c>
      <c r="C25" s="82">
        <v>0</v>
      </c>
      <c r="D25" s="82">
        <v>1264.02</v>
      </c>
      <c r="E25" s="82">
        <v>1264.02</v>
      </c>
      <c r="F25" s="82">
        <v>1264.02</v>
      </c>
      <c r="G25" s="69">
        <f t="shared" si="5"/>
        <v>100</v>
      </c>
      <c r="H25" s="69">
        <f t="shared" si="6"/>
        <v>100</v>
      </c>
    </row>
    <row r="26" spans="1:8" ht="12.75">
      <c r="A26" s="47"/>
      <c r="B26" s="60" t="s">
        <v>102</v>
      </c>
      <c r="C26" s="81">
        <f>SUM(C20:C25)</f>
        <v>240600</v>
      </c>
      <c r="D26" s="81">
        <f>SUM(D20:D25)</f>
        <v>241864.02</v>
      </c>
      <c r="E26" s="81">
        <f>SUM(E20:E25)</f>
        <v>115332.40000000001</v>
      </c>
      <c r="F26" s="81">
        <f>SUM(F20:F25)</f>
        <v>115332.40000000001</v>
      </c>
      <c r="G26" s="69">
        <f t="shared" si="5"/>
        <v>47.684810663446356</v>
      </c>
      <c r="H26" s="69">
        <f t="shared" si="6"/>
        <v>100</v>
      </c>
    </row>
    <row r="27" spans="1:8" s="25" customFormat="1" ht="27.6" customHeight="1">
      <c r="A27" s="61"/>
      <c r="B27" s="60" t="s">
        <v>77</v>
      </c>
      <c r="C27" s="81">
        <f>C28+C29+C30+C31</f>
        <v>13079373.5</v>
      </c>
      <c r="D27" s="81">
        <f>D28+D29+D30+D31</f>
        <v>14023833.5</v>
      </c>
      <c r="E27" s="81">
        <f t="shared" ref="E27:F27" si="7">E28+E29+E30+E31</f>
        <v>2179522.2999999998</v>
      </c>
      <c r="F27" s="81">
        <f t="shared" si="7"/>
        <v>2179522.2999999998</v>
      </c>
      <c r="G27" s="68">
        <f>F27/D27*100</f>
        <v>15.541558590238539</v>
      </c>
      <c r="H27" s="68">
        <f>F27/E27*100</f>
        <v>100</v>
      </c>
    </row>
    <row r="28" spans="1:8" ht="27.75" customHeight="1">
      <c r="A28" s="47"/>
      <c r="B28" s="40" t="s">
        <v>91</v>
      </c>
      <c r="C28" s="82">
        <v>5474600</v>
      </c>
      <c r="D28" s="82">
        <v>5474600</v>
      </c>
      <c r="E28" s="82">
        <v>1368650</v>
      </c>
      <c r="F28" s="82">
        <v>1368650</v>
      </c>
      <c r="G28" s="69">
        <f t="shared" ref="G28:G40" si="8">F28/D28*100</f>
        <v>25</v>
      </c>
      <c r="H28" s="69">
        <f t="shared" ref="H28:H40" si="9">F28/E28*100</f>
        <v>100</v>
      </c>
    </row>
    <row r="29" spans="1:8" ht="48.6" customHeight="1">
      <c r="A29" s="47"/>
      <c r="B29" s="40" t="s">
        <v>82</v>
      </c>
      <c r="C29" s="82">
        <v>157800</v>
      </c>
      <c r="D29" s="82">
        <v>157800</v>
      </c>
      <c r="E29" s="82">
        <v>24000</v>
      </c>
      <c r="F29" s="82">
        <v>24000</v>
      </c>
      <c r="G29" s="69">
        <f t="shared" ref="G29" si="10">F29/D29*100</f>
        <v>15.209125475285171</v>
      </c>
      <c r="H29" s="69">
        <f t="shared" ref="H29" si="11">F29/E29*100</f>
        <v>100</v>
      </c>
    </row>
    <row r="30" spans="1:8" ht="73.150000000000006" customHeight="1">
      <c r="A30" s="47"/>
      <c r="B30" s="40" t="s">
        <v>92</v>
      </c>
      <c r="C30" s="82">
        <v>2640330</v>
      </c>
      <c r="D30" s="82">
        <v>2640330</v>
      </c>
      <c r="E30" s="82">
        <v>0</v>
      </c>
      <c r="F30" s="82">
        <v>0</v>
      </c>
      <c r="G30" s="69">
        <f t="shared" ref="G30" si="12">F30/D30*100</f>
        <v>0</v>
      </c>
      <c r="H30" s="69" t="e">
        <f t="shared" ref="H30" si="13">F30/E30*100</f>
        <v>#DIV/0!</v>
      </c>
    </row>
    <row r="31" spans="1:8" ht="28.9" customHeight="1">
      <c r="A31" s="47"/>
      <c r="B31" s="40" t="s">
        <v>104</v>
      </c>
      <c r="C31" s="82">
        <f>SUM(C32:C40)</f>
        <v>4806643.5</v>
      </c>
      <c r="D31" s="82">
        <f t="shared" ref="D31:F31" si="14">SUM(D32:D40)</f>
        <v>5751103.5</v>
      </c>
      <c r="E31" s="82">
        <f t="shared" si="14"/>
        <v>786872.3</v>
      </c>
      <c r="F31" s="82">
        <f t="shared" si="14"/>
        <v>786872.3</v>
      </c>
      <c r="G31" s="69">
        <f t="shared" si="8"/>
        <v>13.682109876826248</v>
      </c>
      <c r="H31" s="69">
        <v>0</v>
      </c>
    </row>
    <row r="32" spans="1:8" ht="19.149999999999999" customHeight="1">
      <c r="A32" s="47"/>
      <c r="B32" s="40" t="s">
        <v>93</v>
      </c>
      <c r="C32" s="82">
        <v>3791290</v>
      </c>
      <c r="D32" s="82">
        <v>3791290</v>
      </c>
      <c r="E32" s="82">
        <v>947822</v>
      </c>
      <c r="F32" s="82">
        <v>947822</v>
      </c>
      <c r="G32" s="69">
        <f t="shared" si="8"/>
        <v>24.999986811876695</v>
      </c>
      <c r="H32" s="69">
        <f t="shared" si="9"/>
        <v>100</v>
      </c>
    </row>
    <row r="33" spans="1:8" ht="25.5">
      <c r="A33" s="47"/>
      <c r="B33" s="40" t="s">
        <v>94</v>
      </c>
      <c r="C33" s="82">
        <v>520000</v>
      </c>
      <c r="D33" s="82">
        <v>520000</v>
      </c>
      <c r="E33" s="82">
        <v>130000</v>
      </c>
      <c r="F33" s="82">
        <v>130000</v>
      </c>
      <c r="G33" s="69">
        <f>F33/D33*100</f>
        <v>25</v>
      </c>
      <c r="H33" s="69">
        <f t="shared" si="9"/>
        <v>100</v>
      </c>
    </row>
    <row r="34" spans="1:8" ht="34.9" customHeight="1">
      <c r="A34" s="47"/>
      <c r="B34" s="40" t="s">
        <v>95</v>
      </c>
      <c r="C34" s="82">
        <v>280353.5</v>
      </c>
      <c r="D34" s="82">
        <v>280353.5</v>
      </c>
      <c r="E34" s="82">
        <v>84755.3</v>
      </c>
      <c r="F34" s="82">
        <v>84755.3</v>
      </c>
      <c r="G34" s="69">
        <f t="shared" si="8"/>
        <v>30.231582626933495</v>
      </c>
      <c r="H34" s="69">
        <f t="shared" si="9"/>
        <v>100</v>
      </c>
    </row>
    <row r="35" spans="1:8" s="73" customFormat="1" ht="30" customHeight="1">
      <c r="A35" s="70"/>
      <c r="B35" s="71" t="s">
        <v>96</v>
      </c>
      <c r="C35" s="83">
        <v>0</v>
      </c>
      <c r="D35" s="83">
        <v>0</v>
      </c>
      <c r="E35" s="83">
        <v>0</v>
      </c>
      <c r="F35" s="83">
        <v>0</v>
      </c>
      <c r="G35" s="72" t="e">
        <f t="shared" si="8"/>
        <v>#DIV/0!</v>
      </c>
      <c r="H35" s="72" t="e">
        <f t="shared" si="9"/>
        <v>#DIV/0!</v>
      </c>
    </row>
    <row r="36" spans="1:8" s="73" customFormat="1" ht="55.5" customHeight="1">
      <c r="A36" s="70"/>
      <c r="B36" s="71" t="s">
        <v>75</v>
      </c>
      <c r="C36" s="83">
        <v>0</v>
      </c>
      <c r="D36" s="83">
        <v>-375705</v>
      </c>
      <c r="E36" s="83">
        <v>-375705</v>
      </c>
      <c r="F36" s="83">
        <v>-375705</v>
      </c>
      <c r="G36" s="72">
        <f t="shared" si="8"/>
        <v>100</v>
      </c>
      <c r="H36" s="72">
        <f t="shared" si="9"/>
        <v>100</v>
      </c>
    </row>
    <row r="37" spans="1:8" s="73" customFormat="1" ht="50.25" customHeight="1">
      <c r="A37" s="70"/>
      <c r="B37" s="71" t="s">
        <v>107</v>
      </c>
      <c r="C37" s="83">
        <v>0</v>
      </c>
      <c r="D37" s="83">
        <v>1320165</v>
      </c>
      <c r="E37" s="83">
        <v>0</v>
      </c>
      <c r="F37" s="83">
        <v>0</v>
      </c>
      <c r="G37" s="74">
        <f t="shared" si="8"/>
        <v>0</v>
      </c>
      <c r="H37" s="74" t="e">
        <f t="shared" si="9"/>
        <v>#DIV/0!</v>
      </c>
    </row>
    <row r="38" spans="1:8" s="73" customFormat="1" ht="50.25" customHeight="1">
      <c r="A38" s="70"/>
      <c r="B38" s="71" t="s">
        <v>112</v>
      </c>
      <c r="C38" s="83">
        <v>135000</v>
      </c>
      <c r="D38" s="83">
        <v>135000</v>
      </c>
      <c r="E38" s="83">
        <v>0</v>
      </c>
      <c r="F38" s="83">
        <v>0</v>
      </c>
      <c r="G38" s="74">
        <f t="shared" si="8"/>
        <v>0</v>
      </c>
      <c r="H38" s="74" t="e">
        <f t="shared" si="9"/>
        <v>#DIV/0!</v>
      </c>
    </row>
    <row r="39" spans="1:8" s="73" customFormat="1" ht="50.25" customHeight="1">
      <c r="A39" s="70"/>
      <c r="B39" s="71" t="s">
        <v>113</v>
      </c>
      <c r="C39" s="83">
        <v>40000</v>
      </c>
      <c r="D39" s="83">
        <v>40000</v>
      </c>
      <c r="E39" s="83">
        <v>0</v>
      </c>
      <c r="F39" s="83">
        <v>0</v>
      </c>
      <c r="G39" s="74">
        <f t="shared" si="8"/>
        <v>0</v>
      </c>
      <c r="H39" s="74" t="e">
        <f t="shared" si="9"/>
        <v>#DIV/0!</v>
      </c>
    </row>
    <row r="40" spans="1:8" s="73" customFormat="1" ht="70.5" customHeight="1">
      <c r="A40" s="70"/>
      <c r="B40" s="110" t="s">
        <v>114</v>
      </c>
      <c r="C40" s="83">
        <v>40000</v>
      </c>
      <c r="D40" s="83">
        <v>40000</v>
      </c>
      <c r="E40" s="83">
        <v>0</v>
      </c>
      <c r="F40" s="83">
        <v>0</v>
      </c>
      <c r="G40" s="74">
        <f t="shared" si="8"/>
        <v>0</v>
      </c>
      <c r="H40" s="74" t="e">
        <f t="shared" si="9"/>
        <v>#DIV/0!</v>
      </c>
    </row>
    <row r="41" spans="1:8" s="73" customFormat="1" ht="12.75">
      <c r="A41" s="70"/>
      <c r="B41" s="75" t="s">
        <v>33</v>
      </c>
      <c r="C41" s="84">
        <f>C10+C27</f>
        <v>15236473.5</v>
      </c>
      <c r="D41" s="84">
        <f t="shared" ref="D41:H41" si="15">D10+D27</f>
        <v>16182697.52</v>
      </c>
      <c r="E41" s="84">
        <f t="shared" si="15"/>
        <v>3144127.8</v>
      </c>
      <c r="F41" s="84">
        <f t="shared" si="15"/>
        <v>3202670.4699999997</v>
      </c>
      <c r="G41" s="84">
        <f t="shared" si="15"/>
        <v>62.934454137221621</v>
      </c>
      <c r="H41" s="84">
        <f t="shared" si="15"/>
        <v>206.06907901727701</v>
      </c>
    </row>
    <row r="42" spans="1:8" s="73" customFormat="1" ht="12.75">
      <c r="A42" s="70">
        <v>2</v>
      </c>
      <c r="B42" s="76" t="s">
        <v>8</v>
      </c>
      <c r="C42" s="83"/>
      <c r="D42" s="83"/>
      <c r="E42" s="85"/>
      <c r="F42" s="83"/>
      <c r="G42" s="72"/>
      <c r="H42" s="72"/>
    </row>
    <row r="43" spans="1:8" s="73" customFormat="1" ht="12.75">
      <c r="A43" s="123" t="s">
        <v>36</v>
      </c>
      <c r="B43" s="123" t="s">
        <v>30</v>
      </c>
      <c r="C43" s="125"/>
      <c r="D43" s="125"/>
      <c r="E43" s="125"/>
      <c r="F43" s="125"/>
      <c r="G43" s="128"/>
      <c r="H43" s="128"/>
    </row>
    <row r="44" spans="1:8" s="73" customFormat="1" ht="12.75">
      <c r="A44" s="123"/>
      <c r="B44" s="123"/>
      <c r="C44" s="125"/>
      <c r="D44" s="125"/>
      <c r="E44" s="125"/>
      <c r="F44" s="125"/>
      <c r="G44" s="128"/>
      <c r="H44" s="128"/>
    </row>
    <row r="45" spans="1:8" s="73" customFormat="1" ht="12.75">
      <c r="A45" s="77" t="s">
        <v>58</v>
      </c>
      <c r="B45" s="78" t="s">
        <v>48</v>
      </c>
      <c r="C45" s="86">
        <v>5200362</v>
      </c>
      <c r="D45" s="87">
        <v>5230362</v>
      </c>
      <c r="E45" s="86">
        <v>884194.72</v>
      </c>
      <c r="F45" s="87">
        <v>884194.72</v>
      </c>
      <c r="G45" s="72">
        <f>F45/D45*100</f>
        <v>16.905038695218419</v>
      </c>
      <c r="H45" s="72">
        <f>F45/E45*100</f>
        <v>100</v>
      </c>
    </row>
    <row r="46" spans="1:8" s="73" customFormat="1" ht="12.75">
      <c r="A46" s="77" t="s">
        <v>59</v>
      </c>
      <c r="B46" s="79" t="s">
        <v>49</v>
      </c>
      <c r="C46" s="86">
        <v>157800</v>
      </c>
      <c r="D46" s="87">
        <v>157800</v>
      </c>
      <c r="E46" s="86">
        <v>24000</v>
      </c>
      <c r="F46" s="87">
        <v>23962.98</v>
      </c>
      <c r="G46" s="72">
        <f t="shared" ref="G46:G52" si="16">F46/D46*100</f>
        <v>15.185665399239543</v>
      </c>
      <c r="H46" s="72">
        <f t="shared" ref="H46:H52" si="17">F46/E46*100</f>
        <v>99.845749999999995</v>
      </c>
    </row>
    <row r="47" spans="1:8" s="73" customFormat="1" ht="12.75">
      <c r="A47" s="77" t="s">
        <v>60</v>
      </c>
      <c r="B47" s="80" t="s">
        <v>50</v>
      </c>
      <c r="C47" s="87">
        <v>1801000</v>
      </c>
      <c r="D47" s="87">
        <v>1689000</v>
      </c>
      <c r="E47" s="86">
        <v>201346.35</v>
      </c>
      <c r="F47" s="87">
        <v>201346.35</v>
      </c>
      <c r="G47" s="72">
        <f t="shared" si="16"/>
        <v>11.921039076376555</v>
      </c>
      <c r="H47" s="72">
        <f t="shared" si="17"/>
        <v>100</v>
      </c>
    </row>
    <row r="48" spans="1:8" s="73" customFormat="1" ht="25.5">
      <c r="A48" s="77" t="s">
        <v>61</v>
      </c>
      <c r="B48" s="80" t="s">
        <v>51</v>
      </c>
      <c r="C48" s="87">
        <v>1240814.74</v>
      </c>
      <c r="D48" s="87">
        <v>1282814.74</v>
      </c>
      <c r="E48" s="86">
        <v>262289.76</v>
      </c>
      <c r="F48" s="87">
        <v>262289.76</v>
      </c>
      <c r="G48" s="72">
        <f t="shared" si="16"/>
        <v>20.44642549087018</v>
      </c>
      <c r="H48" s="72">
        <f t="shared" si="17"/>
        <v>100</v>
      </c>
    </row>
    <row r="49" spans="1:8" s="73" customFormat="1" ht="12.75">
      <c r="A49" s="77" t="s">
        <v>62</v>
      </c>
      <c r="B49" s="80" t="s">
        <v>72</v>
      </c>
      <c r="C49" s="87">
        <v>1242200</v>
      </c>
      <c r="D49" s="87">
        <v>1282200</v>
      </c>
      <c r="E49" s="86">
        <v>430727.45</v>
      </c>
      <c r="F49" s="87">
        <v>430727.45</v>
      </c>
      <c r="G49" s="72">
        <f t="shared" si="16"/>
        <v>33.592844330057716</v>
      </c>
      <c r="H49" s="72">
        <f t="shared" si="17"/>
        <v>100</v>
      </c>
    </row>
    <row r="50" spans="1:8" ht="12.75">
      <c r="A50" s="48" t="s">
        <v>63</v>
      </c>
      <c r="B50" s="42" t="s">
        <v>52</v>
      </c>
      <c r="C50" s="88">
        <v>2720330</v>
      </c>
      <c r="D50" s="89">
        <v>4040495</v>
      </c>
      <c r="E50" s="88">
        <v>0</v>
      </c>
      <c r="F50" s="90">
        <v>0</v>
      </c>
      <c r="G50" s="69">
        <f t="shared" si="16"/>
        <v>0</v>
      </c>
      <c r="H50" s="69" t="e">
        <f t="shared" si="17"/>
        <v>#DIV/0!</v>
      </c>
    </row>
    <row r="51" spans="1:8" ht="12.75">
      <c r="A51" s="48" t="s">
        <v>66</v>
      </c>
      <c r="B51" s="42" t="s">
        <v>73</v>
      </c>
      <c r="C51" s="88">
        <v>295353.5</v>
      </c>
      <c r="D51" s="90">
        <v>295353.5</v>
      </c>
      <c r="E51" s="88">
        <v>86255.3</v>
      </c>
      <c r="F51" s="90">
        <v>40886.559999999998</v>
      </c>
      <c r="G51" s="69">
        <f t="shared" si="16"/>
        <v>13.843262395739341</v>
      </c>
      <c r="H51" s="69">
        <f t="shared" si="17"/>
        <v>47.401794440457564</v>
      </c>
    </row>
    <row r="52" spans="1:8" ht="12.75">
      <c r="A52" s="48" t="s">
        <v>97</v>
      </c>
      <c r="B52" s="42" t="s">
        <v>89</v>
      </c>
      <c r="C52" s="88">
        <v>2578613.2599999998</v>
      </c>
      <c r="D52" s="90">
        <v>2578613.2599999998</v>
      </c>
      <c r="E52" s="88">
        <v>644654.26</v>
      </c>
      <c r="F52" s="90">
        <v>644654.26</v>
      </c>
      <c r="G52" s="69">
        <f t="shared" si="16"/>
        <v>25.000036647604922</v>
      </c>
      <c r="H52" s="69">
        <f t="shared" si="17"/>
        <v>100</v>
      </c>
    </row>
    <row r="53" spans="1:8" s="25" customFormat="1" ht="12.75">
      <c r="A53" s="50"/>
      <c r="B53" s="51" t="s">
        <v>37</v>
      </c>
      <c r="C53" s="91">
        <f>SUM(C45:C52)</f>
        <v>15236473.5</v>
      </c>
      <c r="D53" s="92">
        <f>SUM(D45:D52)</f>
        <v>16556638.5</v>
      </c>
      <c r="E53" s="93">
        <f>SUM(E45:E52)</f>
        <v>2533467.84</v>
      </c>
      <c r="F53" s="92">
        <f>SUM(F45:F52)</f>
        <v>2488062.08</v>
      </c>
      <c r="G53" s="68">
        <f>F53/D53*100</f>
        <v>15.027579903976282</v>
      </c>
      <c r="H53" s="68">
        <f>F53/E53*100</f>
        <v>98.207762526798064</v>
      </c>
    </row>
    <row r="54" spans="1:8" ht="12.75">
      <c r="A54" s="53"/>
      <c r="B54" s="49"/>
      <c r="C54" s="94"/>
      <c r="D54" s="94"/>
      <c r="E54" s="95"/>
      <c r="F54" s="94"/>
      <c r="G54" s="54"/>
      <c r="H54" s="54"/>
    </row>
    <row r="55" spans="1:8" ht="12.75">
      <c r="A55" s="53"/>
      <c r="B55" s="49" t="s">
        <v>38</v>
      </c>
      <c r="C55" s="96">
        <f>C41-C53</f>
        <v>0</v>
      </c>
      <c r="D55" s="96">
        <f>D41-D53</f>
        <v>-373940.98000000045</v>
      </c>
      <c r="E55" s="96">
        <f>E41-E53</f>
        <v>610659.96</v>
      </c>
      <c r="F55" s="96">
        <f>F41-F53</f>
        <v>714608.38999999966</v>
      </c>
      <c r="G55" s="52" t="s">
        <v>26</v>
      </c>
      <c r="H55" s="52" t="s">
        <v>26</v>
      </c>
    </row>
    <row r="56" spans="1:8" ht="12.75">
      <c r="A56" s="53"/>
      <c r="B56" s="55"/>
      <c r="C56" s="97"/>
      <c r="D56" s="98"/>
      <c r="E56" s="99"/>
      <c r="F56" s="94"/>
      <c r="G56" s="54"/>
      <c r="H56" s="54"/>
    </row>
    <row r="57" spans="1:8" ht="38.25">
      <c r="A57" s="53"/>
      <c r="B57" s="42" t="s">
        <v>6</v>
      </c>
      <c r="C57" s="100"/>
      <c r="D57" s="101" t="s">
        <v>26</v>
      </c>
      <c r="E57" s="101" t="s">
        <v>26</v>
      </c>
      <c r="F57" s="100">
        <f>C57+F55</f>
        <v>714608.38999999966</v>
      </c>
      <c r="G57" s="41" t="s">
        <v>26</v>
      </c>
      <c r="H57" s="41" t="s">
        <v>26</v>
      </c>
    </row>
    <row r="58" spans="1:8" ht="12.75"/>
    <row r="59" spans="1:8" ht="12.75"/>
    <row r="60" spans="1:8" ht="12.75"/>
    <row r="61" spans="1:8" ht="12.75"/>
    <row r="62" spans="1:8" ht="12.75"/>
    <row r="63" spans="1:8" ht="12.75"/>
    <row r="64" spans="1:8" ht="12.75"/>
  </sheetData>
  <mergeCells count="18">
    <mergeCell ref="G4:H4"/>
    <mergeCell ref="A5:H5"/>
    <mergeCell ref="G43:G44"/>
    <mergeCell ref="H43:H44"/>
    <mergeCell ref="D43:D44"/>
    <mergeCell ref="H7:H8"/>
    <mergeCell ref="G7:G8"/>
    <mergeCell ref="A43:A44"/>
    <mergeCell ref="C43:C44"/>
    <mergeCell ref="B7:B8"/>
    <mergeCell ref="A7:A8"/>
    <mergeCell ref="F43:F44"/>
    <mergeCell ref="B43:B44"/>
    <mergeCell ref="F7:F8"/>
    <mergeCell ref="E7:E8"/>
    <mergeCell ref="E43:E44"/>
    <mergeCell ref="D7:D8"/>
    <mergeCell ref="C7:C8"/>
  </mergeCells>
  <phoneticPr fontId="0" type="noConversion"/>
  <pageMargins left="0.78740157480314965" right="0.39370078740157483" top="0.59055118110236227" bottom="0.59055118110236227" header="0.51181102362204722" footer="0.51181102362204722"/>
  <pageSetup paperSize="9" scale="68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F26" sqref="F26"/>
    </sheetView>
  </sheetViews>
  <sheetFormatPr defaultColWidth="9.140625" defaultRowHeight="12.75"/>
  <cols>
    <col min="1" max="1" width="9.85546875" style="1" customWidth="1"/>
    <col min="2" max="2" width="29.140625" style="1" customWidth="1"/>
    <col min="3" max="3" width="24.7109375" style="1" customWidth="1"/>
    <col min="4" max="4" width="28.85546875" style="1" customWidth="1"/>
    <col min="5" max="5" width="16.85546875" style="1" customWidth="1"/>
    <col min="6" max="6" width="15.85546875" style="1" customWidth="1"/>
    <col min="7" max="16384" width="9.140625" style="1"/>
  </cols>
  <sheetData>
    <row r="1" spans="1:8">
      <c r="F1" s="14" t="s">
        <v>99</v>
      </c>
    </row>
    <row r="2" spans="1:8">
      <c r="F2" s="14" t="s">
        <v>84</v>
      </c>
    </row>
    <row r="3" spans="1:8">
      <c r="E3" s="1" t="s">
        <v>110</v>
      </c>
      <c r="F3" s="14"/>
    </row>
    <row r="4" spans="1:8">
      <c r="F4" s="14"/>
    </row>
    <row r="5" spans="1:8">
      <c r="F5" s="14"/>
    </row>
    <row r="7" spans="1:8">
      <c r="E7" s="131"/>
      <c r="F7" s="131"/>
    </row>
    <row r="9" spans="1:8" ht="19.5" customHeight="1">
      <c r="A9" s="132" t="s">
        <v>106</v>
      </c>
      <c r="B9" s="133"/>
      <c r="C9" s="133"/>
      <c r="D9" s="133"/>
      <c r="E9" s="133"/>
      <c r="F9" s="133"/>
      <c r="G9" s="29"/>
      <c r="H9" s="29"/>
    </row>
    <row r="10" spans="1:8">
      <c r="A10" s="28"/>
      <c r="B10" s="29"/>
      <c r="C10" s="29"/>
      <c r="D10" s="29"/>
      <c r="E10" s="29"/>
      <c r="F10" s="29"/>
      <c r="G10" s="29"/>
      <c r="H10" s="29"/>
    </row>
    <row r="11" spans="1:8">
      <c r="A11" s="134" t="s">
        <v>116</v>
      </c>
      <c r="B11" s="134"/>
      <c r="C11" s="134"/>
      <c r="D11" s="134"/>
      <c r="E11" s="134"/>
      <c r="F11" s="134"/>
      <c r="G11" s="29"/>
      <c r="H11" s="29"/>
    </row>
    <row r="12" spans="1:8">
      <c r="A12" s="28"/>
      <c r="B12" s="29"/>
      <c r="C12" s="29"/>
      <c r="D12" s="29"/>
      <c r="E12" s="29"/>
      <c r="F12" s="30" t="s">
        <v>13</v>
      </c>
      <c r="G12" s="29"/>
      <c r="H12" s="29"/>
    </row>
    <row r="13" spans="1:8" ht="31.5" customHeight="1">
      <c r="A13" s="135" t="s">
        <v>27</v>
      </c>
      <c r="B13" s="121" t="s">
        <v>28</v>
      </c>
      <c r="C13" s="121" t="s">
        <v>29</v>
      </c>
      <c r="D13" s="121" t="s">
        <v>30</v>
      </c>
      <c r="E13" s="121" t="s">
        <v>46</v>
      </c>
      <c r="F13" s="121" t="s">
        <v>47</v>
      </c>
    </row>
    <row r="14" spans="1:8" ht="45.75" customHeight="1">
      <c r="A14" s="135"/>
      <c r="B14" s="121"/>
      <c r="C14" s="121"/>
      <c r="D14" s="121"/>
      <c r="E14" s="121"/>
      <c r="F14" s="121"/>
    </row>
    <row r="15" spans="1:8">
      <c r="A15" s="19">
        <v>1</v>
      </c>
      <c r="B15" s="19">
        <v>2</v>
      </c>
      <c r="C15" s="19">
        <v>3</v>
      </c>
      <c r="D15" s="19">
        <v>4</v>
      </c>
      <c r="E15" s="19">
        <v>5</v>
      </c>
      <c r="F15" s="19">
        <v>6</v>
      </c>
    </row>
    <row r="16" spans="1:8">
      <c r="A16" s="6"/>
      <c r="B16" s="6"/>
      <c r="C16" s="6"/>
      <c r="D16" s="6"/>
      <c r="E16" s="6"/>
      <c r="F16" s="6"/>
    </row>
    <row r="17" spans="1:6">
      <c r="A17" s="6"/>
      <c r="B17" s="6"/>
      <c r="C17" s="6"/>
      <c r="D17" s="6"/>
      <c r="E17" s="6"/>
      <c r="F17" s="6"/>
    </row>
    <row r="18" spans="1:6">
      <c r="A18" s="6"/>
      <c r="B18" s="6"/>
      <c r="C18" s="6"/>
      <c r="D18" s="6"/>
      <c r="E18" s="6"/>
      <c r="F18" s="6"/>
    </row>
    <row r="19" spans="1:6">
      <c r="A19" s="6"/>
      <c r="B19" s="6"/>
      <c r="C19" s="6"/>
      <c r="D19" s="6"/>
      <c r="E19" s="6"/>
      <c r="F19" s="6"/>
    </row>
    <row r="20" spans="1:6">
      <c r="A20" s="6"/>
      <c r="B20" s="6"/>
      <c r="C20" s="6"/>
      <c r="D20" s="6"/>
      <c r="E20" s="6"/>
      <c r="F20" s="6"/>
    </row>
    <row r="21" spans="1:6">
      <c r="A21" s="6"/>
      <c r="B21" s="6"/>
      <c r="C21" s="6"/>
      <c r="D21" s="6"/>
      <c r="E21" s="6"/>
      <c r="F21" s="6"/>
    </row>
    <row r="22" spans="1:6">
      <c r="A22" s="129" t="s">
        <v>117</v>
      </c>
      <c r="B22" s="129"/>
      <c r="C22" s="129"/>
      <c r="D22" s="129"/>
      <c r="E22" s="58">
        <v>0</v>
      </c>
      <c r="F22" s="58">
        <v>0</v>
      </c>
    </row>
    <row r="23" spans="1:6">
      <c r="A23" s="129" t="s">
        <v>90</v>
      </c>
      <c r="B23" s="129"/>
      <c r="C23" s="129"/>
      <c r="D23" s="129"/>
      <c r="E23" s="19" t="s">
        <v>67</v>
      </c>
      <c r="F23" s="19" t="s">
        <v>67</v>
      </c>
    </row>
    <row r="27" spans="1:6" ht="26.25" customHeight="1">
      <c r="A27" s="130"/>
      <c r="B27" s="130"/>
    </row>
  </sheetData>
  <mergeCells count="12">
    <mergeCell ref="A22:D22"/>
    <mergeCell ref="A23:D23"/>
    <mergeCell ref="A27:B27"/>
    <mergeCell ref="E7:F7"/>
    <mergeCell ref="A9:F9"/>
    <mergeCell ref="A11:F11"/>
    <mergeCell ref="A13:A14"/>
    <mergeCell ref="B13:B14"/>
    <mergeCell ref="C13:C14"/>
    <mergeCell ref="D13:D14"/>
    <mergeCell ref="E13:E14"/>
    <mergeCell ref="F13:F14"/>
  </mergeCells>
  <phoneticPr fontId="0" type="noConversion"/>
  <pageMargins left="0.78740157480314965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6"/>
  <sheetViews>
    <sheetView workbookViewId="0">
      <selection activeCell="D17" sqref="D17"/>
    </sheetView>
  </sheetViews>
  <sheetFormatPr defaultColWidth="9.140625" defaultRowHeight="12.75"/>
  <cols>
    <col min="1" max="1" width="34" style="1" customWidth="1"/>
    <col min="2" max="2" width="18.7109375" style="1" customWidth="1"/>
    <col min="3" max="3" width="15.5703125" style="1" customWidth="1"/>
    <col min="4" max="5" width="15.85546875" style="1" customWidth="1"/>
    <col min="6" max="6" width="14.140625" style="1" customWidth="1"/>
    <col min="7" max="7" width="18.42578125" style="1" customWidth="1"/>
    <col min="8" max="8" width="10.28515625" style="1" hidden="1" customWidth="1"/>
    <col min="9" max="9" width="0" style="1" hidden="1" customWidth="1"/>
    <col min="10" max="16384" width="9.140625" style="1"/>
  </cols>
  <sheetData>
    <row r="1" spans="1:9">
      <c r="G1" s="14" t="s">
        <v>99</v>
      </c>
    </row>
    <row r="2" spans="1:9">
      <c r="G2" s="14" t="s">
        <v>84</v>
      </c>
    </row>
    <row r="3" spans="1:9">
      <c r="G3" s="14" t="s">
        <v>110</v>
      </c>
    </row>
    <row r="4" spans="1:9">
      <c r="G4" s="14"/>
    </row>
    <row r="5" spans="1:9">
      <c r="G5" s="14"/>
    </row>
    <row r="7" spans="1:9">
      <c r="B7" s="13"/>
      <c r="F7" s="131"/>
      <c r="G7" s="131"/>
    </row>
    <row r="9" spans="1:9">
      <c r="A9" s="139" t="s">
        <v>118</v>
      </c>
      <c r="B9" s="140"/>
      <c r="C9" s="140"/>
      <c r="D9" s="140"/>
      <c r="E9" s="140"/>
      <c r="F9" s="140"/>
      <c r="G9" s="140"/>
      <c r="H9" s="140"/>
      <c r="I9" s="140"/>
    </row>
    <row r="10" spans="1:9" ht="32.25" customHeight="1">
      <c r="A10" s="10"/>
      <c r="B10" s="10"/>
      <c r="C10" s="10"/>
      <c r="D10" s="10"/>
      <c r="E10" s="10"/>
      <c r="F10" s="10"/>
      <c r="G10" s="16" t="s">
        <v>13</v>
      </c>
      <c r="H10" s="10"/>
      <c r="I10" s="14" t="s">
        <v>15</v>
      </c>
    </row>
    <row r="11" spans="1:9">
      <c r="A11" s="138" t="s">
        <v>16</v>
      </c>
      <c r="B11" s="138" t="s">
        <v>17</v>
      </c>
      <c r="C11" s="138" t="s">
        <v>18</v>
      </c>
      <c r="D11" s="138" t="s">
        <v>19</v>
      </c>
      <c r="E11" s="138" t="s">
        <v>20</v>
      </c>
      <c r="F11" s="141"/>
      <c r="G11" s="138" t="s">
        <v>21</v>
      </c>
      <c r="H11" s="138"/>
      <c r="I11" s="136" t="s">
        <v>22</v>
      </c>
    </row>
    <row r="12" spans="1:9">
      <c r="A12" s="141"/>
      <c r="B12" s="138"/>
      <c r="C12" s="141"/>
      <c r="D12" s="141"/>
      <c r="E12" s="141"/>
      <c r="F12" s="141"/>
      <c r="G12" s="138"/>
      <c r="H12" s="138"/>
      <c r="I12" s="137"/>
    </row>
    <row r="13" spans="1:9">
      <c r="A13" s="141"/>
      <c r="B13" s="138"/>
      <c r="C13" s="141"/>
      <c r="D13" s="141"/>
      <c r="E13" s="138" t="s">
        <v>23</v>
      </c>
      <c r="F13" s="138" t="s">
        <v>24</v>
      </c>
      <c r="G13" s="143"/>
      <c r="H13" s="143"/>
      <c r="I13" s="137"/>
    </row>
    <row r="14" spans="1:9" ht="39.75" customHeight="1">
      <c r="A14" s="141"/>
      <c r="B14" s="138"/>
      <c r="C14" s="142"/>
      <c r="D14" s="141"/>
      <c r="E14" s="138"/>
      <c r="F14" s="138"/>
      <c r="G14" s="143"/>
      <c r="H14" s="143"/>
      <c r="I14" s="137"/>
    </row>
    <row r="15" spans="1:9">
      <c r="A15" s="20">
        <v>1</v>
      </c>
      <c r="B15" s="20">
        <v>2</v>
      </c>
      <c r="C15" s="20">
        <v>3</v>
      </c>
      <c r="D15" s="20">
        <v>4</v>
      </c>
      <c r="E15" s="18">
        <v>5</v>
      </c>
      <c r="F15" s="18">
        <v>6</v>
      </c>
      <c r="G15" s="18">
        <v>7</v>
      </c>
      <c r="H15" s="18">
        <v>8</v>
      </c>
      <c r="I15" s="17">
        <v>9</v>
      </c>
    </row>
    <row r="16" spans="1:9">
      <c r="A16" s="31"/>
      <c r="B16" s="31"/>
      <c r="C16" s="31"/>
      <c r="D16" s="20"/>
      <c r="E16" s="20"/>
      <c r="F16" s="20"/>
      <c r="G16" s="20"/>
      <c r="H16" s="20"/>
      <c r="I16" s="17"/>
    </row>
    <row r="17" spans="1:9">
      <c r="A17" s="31"/>
      <c r="B17" s="31"/>
      <c r="C17" s="31"/>
      <c r="D17" s="20"/>
      <c r="E17" s="20"/>
      <c r="F17" s="20"/>
      <c r="G17" s="20"/>
      <c r="H17" s="20"/>
      <c r="I17" s="17"/>
    </row>
    <row r="18" spans="1:9">
      <c r="A18" s="31"/>
      <c r="B18" s="31"/>
      <c r="C18" s="31"/>
      <c r="D18" s="20"/>
      <c r="E18" s="20"/>
      <c r="F18" s="20"/>
      <c r="G18" s="20"/>
      <c r="H18" s="20"/>
      <c r="I18" s="17"/>
    </row>
    <row r="19" spans="1:9">
      <c r="A19" s="31"/>
      <c r="B19" s="31"/>
      <c r="C19" s="31"/>
      <c r="D19" s="20"/>
      <c r="E19" s="20"/>
      <c r="F19" s="20"/>
      <c r="G19" s="20"/>
      <c r="H19" s="20"/>
      <c r="I19" s="17"/>
    </row>
    <row r="20" spans="1:9" s="38" customFormat="1">
      <c r="A20" s="26" t="s">
        <v>25</v>
      </c>
      <c r="B20" s="27" t="s">
        <v>26</v>
      </c>
      <c r="C20" s="59">
        <v>0</v>
      </c>
      <c r="D20" s="59">
        <v>0</v>
      </c>
      <c r="E20" s="27" t="s">
        <v>26</v>
      </c>
      <c r="F20" s="27" t="s">
        <v>26</v>
      </c>
      <c r="G20" s="59">
        <v>0</v>
      </c>
      <c r="H20" s="27"/>
      <c r="I20" s="39"/>
    </row>
    <row r="21" spans="1:9">
      <c r="A21" s="10"/>
      <c r="B21" s="10"/>
      <c r="C21" s="10"/>
      <c r="D21" s="15"/>
      <c r="E21" s="15"/>
      <c r="F21" s="15"/>
      <c r="G21" s="15"/>
      <c r="H21" s="15"/>
      <c r="I21" s="15"/>
    </row>
    <row r="22" spans="1:9">
      <c r="A22" s="10"/>
      <c r="B22" s="10"/>
      <c r="C22" s="10"/>
      <c r="D22" s="15"/>
      <c r="E22" s="15"/>
      <c r="F22" s="15"/>
      <c r="G22" s="15"/>
      <c r="H22" s="15"/>
      <c r="I22" s="15"/>
    </row>
    <row r="23" spans="1:9">
      <c r="A23" s="134"/>
      <c r="B23" s="134"/>
      <c r="C23" s="134"/>
      <c r="D23" s="134"/>
      <c r="E23" s="134"/>
    </row>
    <row r="24" spans="1:9">
      <c r="A24" s="10"/>
      <c r="B24" s="10"/>
      <c r="C24" s="10"/>
      <c r="D24" s="15"/>
      <c r="E24" s="15"/>
      <c r="F24" s="15"/>
      <c r="G24" s="15"/>
      <c r="H24" s="15"/>
      <c r="I24" s="15"/>
    </row>
    <row r="25" spans="1:9">
      <c r="A25" s="10"/>
      <c r="B25" s="10"/>
      <c r="C25" s="10"/>
      <c r="D25" s="15"/>
      <c r="E25" s="15"/>
      <c r="F25" s="15"/>
      <c r="G25" s="15"/>
      <c r="H25" s="15"/>
      <c r="I25" s="15"/>
    </row>
    <row r="26" spans="1:9">
      <c r="A26" s="10"/>
      <c r="B26" s="10"/>
      <c r="C26" s="10"/>
      <c r="D26" s="15"/>
      <c r="E26" s="15"/>
      <c r="F26" s="15"/>
      <c r="G26" s="15"/>
      <c r="H26" s="15"/>
      <c r="I26" s="15"/>
    </row>
    <row r="36" hidden="1"/>
  </sheetData>
  <mergeCells count="12">
    <mergeCell ref="A23:E23"/>
    <mergeCell ref="I11:I14"/>
    <mergeCell ref="E13:E14"/>
    <mergeCell ref="F13:F14"/>
    <mergeCell ref="F7:G7"/>
    <mergeCell ref="A9:I9"/>
    <mergeCell ref="A11:A14"/>
    <mergeCell ref="B11:B14"/>
    <mergeCell ref="C11:C14"/>
    <mergeCell ref="D11:D14"/>
    <mergeCell ref="E11:F12"/>
    <mergeCell ref="G11:H14"/>
  </mergeCells>
  <phoneticPr fontId="0" type="noConversion"/>
  <pageMargins left="0.78740157480314965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Яр</cp:lastModifiedBy>
  <cp:lastPrinted>2021-04-06T02:21:14Z</cp:lastPrinted>
  <dcterms:created xsi:type="dcterms:W3CDTF">1996-10-08T23:32:33Z</dcterms:created>
  <dcterms:modified xsi:type="dcterms:W3CDTF">2021-07-05T07:21:24Z</dcterms:modified>
</cp:coreProperties>
</file>